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tscprst-my.sharepoint.com/personal/sandy_yang_ccts-cprst_ca/Documents/Desktop/2024/Project/AR 23-24/5. Open data Files 9.10-9.18/Appendix/Sent to Miranda/"/>
    </mc:Choice>
  </mc:AlternateContent>
  <xr:revisionPtr revIDLastSave="480" documentId="8_{F8BC976F-C401-4784-9B12-C4BF70BBD6B2}" xr6:coauthVersionLast="47" xr6:coauthVersionMax="47" xr10:uidLastSave="{25B63EB6-FCBC-4C5D-8F6C-7B8CB2FB6AB5}"/>
  <bookViews>
    <workbookView xWindow="28680" yWindow="-120" windowWidth="29040" windowHeight="15840" xr2:uid="{DE1EEEF0-BEFD-4045-985F-B44B20920826}"/>
  </bookViews>
  <sheets>
    <sheet name="Issues raised in complai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0" i="1" l="1"/>
  <c r="R60" i="1"/>
  <c r="P60" i="1"/>
  <c r="N60" i="1"/>
  <c r="L60" i="1"/>
  <c r="J60" i="1"/>
  <c r="H60" i="1"/>
  <c r="F60" i="1"/>
  <c r="D60" i="1"/>
  <c r="T15" i="1"/>
  <c r="R15" i="1"/>
  <c r="P15" i="1"/>
  <c r="N15" i="1"/>
  <c r="L15" i="1"/>
  <c r="J15" i="1"/>
  <c r="H15" i="1"/>
  <c r="F15" i="1"/>
  <c r="D15" i="1"/>
  <c r="F35" i="1"/>
  <c r="H35" i="1"/>
  <c r="J35" i="1"/>
  <c r="L35" i="1"/>
  <c r="N35" i="1"/>
  <c r="P35" i="1"/>
  <c r="R35" i="1"/>
  <c r="T35" i="1"/>
  <c r="F21" i="1"/>
  <c r="H21" i="1"/>
  <c r="J21" i="1"/>
  <c r="L21" i="1"/>
  <c r="N21" i="1"/>
  <c r="P21" i="1"/>
  <c r="R21" i="1"/>
  <c r="T21" i="1"/>
  <c r="F25" i="1"/>
  <c r="H25" i="1"/>
  <c r="J25" i="1"/>
  <c r="L25" i="1"/>
  <c r="N25" i="1"/>
  <c r="P25" i="1"/>
  <c r="R25" i="1"/>
  <c r="T25" i="1"/>
  <c r="D12" i="1"/>
  <c r="F12" i="1"/>
  <c r="H12" i="1"/>
  <c r="J12" i="1"/>
  <c r="D21" i="1"/>
  <c r="D25" i="1"/>
  <c r="D35" i="1"/>
  <c r="D56" i="1"/>
  <c r="T79" i="1"/>
  <c r="T78" i="1" s="1"/>
  <c r="R79" i="1"/>
  <c r="R78" i="1" s="1"/>
  <c r="P79" i="1"/>
  <c r="P78" i="1" s="1"/>
  <c r="N79" i="1"/>
  <c r="N78" i="1" s="1"/>
  <c r="L79" i="1"/>
  <c r="L78" i="1" s="1"/>
  <c r="J79" i="1"/>
  <c r="J78" i="1" s="1"/>
  <c r="H79" i="1"/>
  <c r="H78" i="1" s="1"/>
  <c r="F79" i="1"/>
  <c r="F78" i="1" s="1"/>
  <c r="D79" i="1"/>
  <c r="D78" i="1" s="1"/>
  <c r="T75" i="1"/>
  <c r="R75" i="1"/>
  <c r="P75" i="1"/>
  <c r="N75" i="1"/>
  <c r="L75" i="1"/>
  <c r="J75" i="1"/>
  <c r="H75" i="1"/>
  <c r="F75" i="1"/>
  <c r="D75" i="1"/>
  <c r="T70" i="1"/>
  <c r="R70" i="1"/>
  <c r="P70" i="1"/>
  <c r="N70" i="1"/>
  <c r="L70" i="1"/>
  <c r="J70" i="1"/>
  <c r="H70" i="1"/>
  <c r="F70" i="1"/>
  <c r="D70" i="1"/>
  <c r="T65" i="1"/>
  <c r="R65" i="1"/>
  <c r="P65" i="1"/>
  <c r="N65" i="1"/>
  <c r="L65" i="1"/>
  <c r="J65" i="1"/>
  <c r="H65" i="1"/>
  <c r="F65" i="1"/>
  <c r="D65" i="1"/>
  <c r="T56" i="1"/>
  <c r="R56" i="1"/>
  <c r="P56" i="1"/>
  <c r="N56" i="1"/>
  <c r="L56" i="1"/>
  <c r="J56" i="1"/>
  <c r="H56" i="1"/>
  <c r="F56" i="1"/>
  <c r="T52" i="1"/>
  <c r="R52" i="1"/>
  <c r="P52" i="1"/>
  <c r="N52" i="1"/>
  <c r="L52" i="1"/>
  <c r="J52" i="1"/>
  <c r="H52" i="1"/>
  <c r="F52" i="1"/>
  <c r="D52" i="1"/>
  <c r="T46" i="1"/>
  <c r="R46" i="1"/>
  <c r="P46" i="1"/>
  <c r="N46" i="1"/>
  <c r="L46" i="1"/>
  <c r="J46" i="1"/>
  <c r="H46" i="1"/>
  <c r="F46" i="1"/>
  <c r="D46" i="1"/>
  <c r="L12" i="1"/>
  <c r="N12" i="1"/>
  <c r="P12" i="1"/>
  <c r="R12" i="1"/>
  <c r="T12" i="1"/>
  <c r="T11" i="1" l="1"/>
  <c r="L11" i="1"/>
  <c r="R11" i="1"/>
  <c r="H11" i="1"/>
  <c r="F11" i="1"/>
  <c r="J11" i="1"/>
  <c r="P11" i="1"/>
  <c r="N11" i="1"/>
  <c r="D11" i="1"/>
  <c r="D59" i="1"/>
  <c r="T59" i="1"/>
  <c r="R59" i="1"/>
  <c r="H59" i="1"/>
  <c r="J59" i="1"/>
  <c r="P59" i="1"/>
  <c r="N59" i="1"/>
  <c r="L59" i="1"/>
  <c r="F59" i="1"/>
  <c r="R45" i="1"/>
  <c r="J45" i="1"/>
  <c r="D45" i="1"/>
  <c r="H45" i="1"/>
  <c r="N45" i="1"/>
  <c r="T45" i="1"/>
  <c r="P45" i="1"/>
  <c r="F45" i="1"/>
  <c r="L45" i="1"/>
  <c r="H86" i="1" l="1"/>
  <c r="T86" i="1"/>
  <c r="L86" i="1"/>
  <c r="F86" i="1"/>
  <c r="P86" i="1"/>
  <c r="R86" i="1"/>
  <c r="D86" i="1"/>
  <c r="N86" i="1"/>
  <c r="J86" i="1"/>
</calcChain>
</file>

<file path=xl/sharedStrings.xml><?xml version="1.0" encoding="utf-8"?>
<sst xmlns="http://schemas.openxmlformats.org/spreadsheetml/2006/main" count="88" uniqueCount="83">
  <si>
    <t>TOTAL</t>
  </si>
  <si>
    <t>Damage to property</t>
  </si>
  <si>
    <t>Complete loss of service</t>
  </si>
  <si>
    <t>Installation error</t>
  </si>
  <si>
    <t>Seasonal suspension</t>
  </si>
  <si>
    <t>Unable to port</t>
  </si>
  <si>
    <t>Unable to cancel</t>
  </si>
  <si>
    <t>Service delivery</t>
  </si>
  <si>
    <t>Credit management</t>
  </si>
  <si>
    <t>Compliance with Terms of Service/Contract</t>
  </si>
  <si>
    <t>Contract dispute</t>
  </si>
  <si>
    <t>Value-add services</t>
  </si>
  <si>
    <t>Text messaging charges (not premium)</t>
  </si>
  <si>
    <t>Roaming charges</t>
  </si>
  <si>
    <t>Repair charges</t>
  </si>
  <si>
    <t>Rental equipment</t>
  </si>
  <si>
    <t>Top-up</t>
  </si>
  <si>
    <t>Pre-authorized payments</t>
  </si>
  <si>
    <t>Payment arrangement dispute</t>
  </si>
  <si>
    <t>Pay per use services</t>
  </si>
  <si>
    <t>Late-payment fees</t>
  </si>
  <si>
    <t>Equipment charges</t>
  </si>
  <si>
    <t>One-time fees</t>
  </si>
  <si>
    <t>Regular price increase of monthly price plans</t>
  </si>
  <si>
    <t>Incorrect Charge</t>
  </si>
  <si>
    <t>Government and regulatory fees</t>
  </si>
  <si>
    <t>Misapplied payments</t>
  </si>
  <si>
    <t>Long distance toll fraud</t>
  </si>
  <si>
    <t>Data charges</t>
  </si>
  <si>
    <t>Credit/refund not received</t>
  </si>
  <si>
    <t>Chargeable messages</t>
  </si>
  <si>
    <t>Bundling discounts</t>
  </si>
  <si>
    <t>Invoices not received</t>
  </si>
  <si>
    <t>Fees for paper billing</t>
  </si>
  <si>
    <t>Bill delivery</t>
  </si>
  <si>
    <t>Bandwidth usage</t>
  </si>
  <si>
    <t>Airtime</t>
  </si>
  <si>
    <t>3rd party charges</t>
  </si>
  <si>
    <t>.</t>
  </si>
  <si>
    <t>Billing</t>
  </si>
  <si>
    <t>Operator services</t>
  </si>
  <si>
    <t>Directory assistance</t>
  </si>
  <si>
    <t>White pages directories</t>
  </si>
  <si>
    <t>Internet</t>
  </si>
  <si>
    <t>Television</t>
  </si>
  <si>
    <t>Wireless</t>
  </si>
  <si>
    <t>Long Distance</t>
  </si>
  <si>
    <t>Local Exchange and VoIP</t>
  </si>
  <si>
    <t>Appendix B</t>
  </si>
  <si>
    <t>Deactivation charges/Billed after cancellation</t>
  </si>
  <si>
    <t>Installation/activation/reactivation charges</t>
  </si>
  <si>
    <t>Payment issue</t>
  </si>
  <si>
    <t>Reoccurring charges</t>
  </si>
  <si>
    <t>Usage-based Charges</t>
  </si>
  <si>
    <t>Breach of contract</t>
  </si>
  <si>
    <t>Changes to the contract</t>
  </si>
  <si>
    <t>Renewal of contract</t>
  </si>
  <si>
    <t>Termination fee</t>
  </si>
  <si>
    <t>No Consent/Contract conflicts with agreement</t>
  </si>
  <si>
    <t>Rules related to agreement are unclear</t>
  </si>
  <si>
    <t>3rd party credit reporting</t>
  </si>
  <si>
    <t>Credit deposits or limit</t>
  </si>
  <si>
    <t>Disconnection/suspension</t>
  </si>
  <si>
    <t>Nonpayment/collections</t>
  </si>
  <si>
    <t>Out of service due to policy</t>
  </si>
  <si>
    <t>Install/cancellation of service</t>
  </si>
  <si>
    <t>Due dates not kept /delay</t>
  </si>
  <si>
    <t>Service not working</t>
  </si>
  <si>
    <t>Transfer of service</t>
  </si>
  <si>
    <t>Unauthorized port</t>
  </si>
  <si>
    <t>Disclosure Issues</t>
  </si>
  <si>
    <t>Device financing</t>
  </si>
  <si>
    <t>Intermittent Service</t>
  </si>
  <si>
    <t>Repair Issues and Appointments</t>
  </si>
  <si>
    <t>30-day trial period not provided</t>
  </si>
  <si>
    <t>Contract did not include details about a 30-day trial period</t>
  </si>
  <si>
    <t>The contract was not in an accessible format</t>
  </si>
  <si>
    <t>The provider did not communicate with me in an accessible way</t>
  </si>
  <si>
    <t>Accessibility-related issue</t>
  </si>
  <si>
    <t>Not provided with an accessible tool to monitor internet usage</t>
  </si>
  <si>
    <t>The provider did not explain in an accessible way how common online activities, such as streaming movies or music, use data</t>
  </si>
  <si>
    <t>This table details the issues raised in the complaints that we concluded between August 1, 2023 and July 31, 2024.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</si>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</sst>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1"/>
      <color indexed="8"/>
      <name val="Open Sans"/>
      <family val="2"/>
    </font>
    <font>
      <b/>
      <sz val="11"/>
      <color indexed="8"/>
      <name val="Open Sans"/>
      <family val="2"/>
    </font>
    <font>
      <b/>
      <sz val="11"/>
      <color indexed="8"/>
      <name val="Open Sans"/>
      <family val="2"/>
    </font>
    <font>
      <i/>
      <sz val="11"/>
      <color theme="1"/>
      <name val="Open Sans"/>
      <family val="2"/>
    </font>
    <font>
      <sz val="11"/>
      <color theme="1"/>
      <name val="Open Sans"/>
      <family val="2"/>
    </font>
    <font>
      <sz val="11"/>
      <color theme="1"/>
      <name val="Open Sans"/>
      <family val="2"/>
    </font>
    <font>
      <b/>
      <i/>
      <sz val="13"/>
      <name val="Open Sans"/>
      <family val="2"/>
    </font>
    <font>
      <b/>
      <sz val="13"/>
      <name val="Open Sans"/>
      <family val="2"/>
    </font>
    <font>
      <b/>
      <sz val="13"/>
      <name val="Open Sans"/>
      <family val="2"/>
    </font>
    <font>
      <i/>
      <sz val="11"/>
      <color theme="1"/>
      <name val="Open Sans"/>
      <family val="2"/>
    </font>
    <font>
      <sz val="13"/>
      <color theme="0"/>
      <name val="Open Sans"/>
      <family val="2"/>
    </font>
    <font>
      <b/>
      <sz val="11"/>
      <color theme="1"/>
      <name val="Open Sans"/>
      <family val="2"/>
    </font>
    <font>
      <sz val="10"/>
      <color indexed="8"/>
      <name val="SansSerif"/>
    </font>
    <font>
      <sz val="18"/>
      <name val="Kreon Regular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E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rgb="FF9BDEFF"/>
      </right>
      <top/>
      <bottom/>
      <diagonal/>
    </border>
    <border>
      <left style="thin">
        <color rgb="FF9BDEFF"/>
      </left>
      <right/>
      <top/>
      <bottom/>
      <diagonal/>
    </border>
    <border>
      <left/>
      <right style="thin">
        <color theme="8" tint="0.59999389629810485"/>
      </right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/>
  </cellStyleXfs>
  <cellXfs count="36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right"/>
    </xf>
    <xf numFmtId="3" fontId="5" fillId="2" borderId="2" xfId="2" applyNumberFormat="1" applyFont="1" applyFill="1" applyBorder="1" applyAlignment="1">
      <alignment horizontal="right" vertical="center" wrapText="1"/>
    </xf>
    <xf numFmtId="3" fontId="6" fillId="2" borderId="3" xfId="2" applyNumberFormat="1" applyFont="1" applyFill="1" applyBorder="1" applyAlignment="1">
      <alignment horizontal="right" vertical="center" wrapText="1"/>
    </xf>
    <xf numFmtId="0" fontId="7" fillId="2" borderId="0" xfId="2" applyFont="1" applyFill="1" applyAlignment="1">
      <alignment horizontal="left" vertical="center"/>
    </xf>
    <xf numFmtId="0" fontId="8" fillId="3" borderId="4" xfId="2" applyFont="1" applyFill="1" applyBorder="1" applyAlignment="1">
      <alignment horizontal="right"/>
    </xf>
    <xf numFmtId="0" fontId="8" fillId="3" borderId="0" xfId="2" applyFont="1" applyFill="1" applyAlignment="1">
      <alignment horizontal="right"/>
    </xf>
    <xf numFmtId="0" fontId="8" fillId="3" borderId="4" xfId="2" applyFont="1" applyFill="1" applyBorder="1" applyAlignment="1">
      <alignment horizontal="left"/>
    </xf>
    <xf numFmtId="0" fontId="8" fillId="3" borderId="0" xfId="2" applyFont="1" applyFill="1"/>
    <xf numFmtId="0" fontId="9" fillId="3" borderId="0" xfId="2" applyFont="1" applyFill="1" applyAlignment="1">
      <alignment horizontal="right"/>
    </xf>
    <xf numFmtId="0" fontId="10" fillId="3" borderId="4" xfId="2" applyFont="1" applyFill="1" applyBorder="1" applyAlignment="1">
      <alignment horizontal="left"/>
    </xf>
    <xf numFmtId="0" fontId="10" fillId="3" borderId="0" xfId="2" applyFont="1" applyFill="1"/>
    <xf numFmtId="3" fontId="8" fillId="3" borderId="4" xfId="2" applyNumberFormat="1" applyFont="1" applyFill="1" applyBorder="1" applyAlignment="1">
      <alignment horizontal="right"/>
    </xf>
    <xf numFmtId="3" fontId="8" fillId="3" borderId="0" xfId="2" applyNumberFormat="1" applyFont="1" applyFill="1" applyAlignment="1">
      <alignment horizontal="right"/>
    </xf>
    <xf numFmtId="3" fontId="9" fillId="3" borderId="0" xfId="2" applyNumberFormat="1" applyFont="1" applyFill="1" applyAlignment="1">
      <alignment horizontal="right"/>
    </xf>
    <xf numFmtId="3" fontId="11" fillId="4" borderId="4" xfId="2" applyNumberFormat="1" applyFont="1" applyFill="1" applyBorder="1" applyAlignment="1">
      <alignment horizontal="right" vertical="center" wrapText="1"/>
    </xf>
    <xf numFmtId="3" fontId="12" fillId="4" borderId="0" xfId="2" applyNumberFormat="1" applyFont="1" applyFill="1" applyAlignment="1">
      <alignment horizontal="right" vertical="center" wrapText="1"/>
    </xf>
    <xf numFmtId="0" fontId="13" fillId="4" borderId="4" xfId="2" applyFont="1" applyFill="1" applyBorder="1" applyAlignment="1">
      <alignment horizontal="left" vertical="center"/>
    </xf>
    <xf numFmtId="0" fontId="13" fillId="4" borderId="0" xfId="2" applyFont="1" applyFill="1" applyAlignment="1">
      <alignment horizontal="left" vertical="center"/>
    </xf>
    <xf numFmtId="0" fontId="14" fillId="3" borderId="4" xfId="2" applyFont="1" applyFill="1" applyBorder="1" applyAlignment="1">
      <alignment horizontal="left"/>
    </xf>
    <xf numFmtId="0" fontId="3" fillId="0" borderId="0" xfId="2" applyFont="1" applyAlignment="1">
      <alignment horizontal="right"/>
    </xf>
    <xf numFmtId="0" fontId="2" fillId="0" borderId="0" xfId="2" applyAlignment="1">
      <alignment horizontal="right"/>
    </xf>
    <xf numFmtId="0" fontId="15" fillId="0" borderId="0" xfId="2" applyFont="1"/>
    <xf numFmtId="0" fontId="16" fillId="3" borderId="0" xfId="2" applyFont="1" applyFill="1" applyAlignment="1">
      <alignment horizontal="left" vertical="center" wrapText="1"/>
    </xf>
    <xf numFmtId="0" fontId="16" fillId="3" borderId="0" xfId="2" applyFont="1" applyFill="1" applyAlignment="1">
      <alignment vertical="center" wrapText="1"/>
    </xf>
    <xf numFmtId="0" fontId="17" fillId="5" borderId="0" xfId="2" applyFont="1" applyFill="1" applyAlignment="1">
      <alignment vertical="top"/>
    </xf>
    <xf numFmtId="0" fontId="18" fillId="0" borderId="0" xfId="1" applyFont="1" applyBorder="1" applyAlignment="1">
      <alignment horizontal="left"/>
    </xf>
    <xf numFmtId="0" fontId="19" fillId="0" borderId="0" xfId="2" applyFont="1"/>
    <xf numFmtId="0" fontId="9" fillId="3" borderId="0" xfId="2" applyFont="1" applyFill="1"/>
    <xf numFmtId="0" fontId="12" fillId="4" borderId="0" xfId="2" applyFont="1" applyFill="1" applyAlignment="1">
      <alignment horizontal="left" vertical="center"/>
    </xf>
    <xf numFmtId="0" fontId="9" fillId="3" borderId="4" xfId="2" applyFont="1" applyFill="1" applyBorder="1" applyAlignment="1">
      <alignment horizontal="left"/>
    </xf>
    <xf numFmtId="3" fontId="2" fillId="0" borderId="0" xfId="2" applyNumberFormat="1"/>
    <xf numFmtId="0" fontId="20" fillId="0" borderId="0" xfId="0" applyFont="1"/>
    <xf numFmtId="0" fontId="16" fillId="3" borderId="0" xfId="2" applyFont="1" applyFill="1" applyAlignment="1">
      <alignment horizontal="center" vertical="center" wrapText="1"/>
    </xf>
  </cellXfs>
  <cellStyles count="3">
    <cellStyle name="Heading 1" xfId="1" builtinId="16"/>
    <cellStyle name="Normal" xfId="0" builtinId="0"/>
    <cellStyle name="Normal 2" xfId="2" xr:uid="{B8894B51-447F-460D-A3C3-9AD7A6D85B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142874</xdr:colOff>
      <xdr:row>0</xdr:row>
      <xdr:rowOff>9526</xdr:rowOff>
    </xdr:from>
    <xdr:ext cx="2626171" cy="1105949"/>
    <xdr:pic>
      <xdr:nvPicPr>
        <xdr:cNvPr id="2" name="Picture 1">
          <a:extLst>
            <a:ext uri="{FF2B5EF4-FFF2-40B4-BE49-F238E27FC236}">
              <a16:creationId xmlns:a16="http://schemas.microsoft.com/office/drawing/2014/main" id="{42217904-96C6-495F-81E3-0AC6A8F4F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299" y="6351"/>
          <a:ext cx="2626171" cy="1105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014F2-3B1B-49C6-A948-13F69E556CEC}">
  <sheetPr codeName="Sheet9"/>
  <dimension ref="A1:BG86"/>
  <sheetViews>
    <sheetView tabSelected="1" zoomScale="70" zoomScaleNormal="70" workbookViewId="0">
      <pane xSplit="3" ySplit="10" topLeftCell="D11" activePane="bottomRight" state="frozen"/>
      <selection pane="topRight" activeCell="D1" sqref="D1"/>
      <selection pane="bottomLeft" activeCell="A8" sqref="A8"/>
      <selection pane="bottomRight" activeCell="AA21" sqref="AA21"/>
    </sheetView>
  </sheetViews>
  <sheetFormatPr defaultColWidth="8.81640625" defaultRowHeight="13"/>
  <cols>
    <col min="1" max="2" width="4.7265625" style="1" customWidth="1"/>
    <col min="3" max="3" width="70.7265625" style="1" bestFit="1" customWidth="1"/>
    <col min="4" max="4" width="8.1796875" style="3" customWidth="1"/>
    <col min="5" max="5" width="6.453125" style="2" customWidth="1"/>
    <col min="6" max="6" width="8.1796875" style="3" customWidth="1"/>
    <col min="7" max="7" width="6.453125" style="2" customWidth="1"/>
    <col min="8" max="8" width="10.81640625" style="3" customWidth="1"/>
    <col min="9" max="9" width="8.54296875" style="2" bestFit="1" customWidth="1"/>
    <col min="10" max="10" width="8.1796875" style="3" customWidth="1"/>
    <col min="11" max="11" width="6.453125" style="2" customWidth="1"/>
    <col min="12" max="12" width="8.1796875" style="3" customWidth="1"/>
    <col min="13" max="13" width="7.7265625" style="2" customWidth="1"/>
    <col min="14" max="14" width="8.1796875" style="3" customWidth="1"/>
    <col min="15" max="15" width="6.453125" style="2" customWidth="1"/>
    <col min="16" max="16" width="8.1796875" style="3" customWidth="1"/>
    <col min="17" max="17" width="6.453125" style="2" customWidth="1"/>
    <col min="18" max="18" width="8.1796875" style="3" customWidth="1"/>
    <col min="19" max="19" width="6.453125" style="2" customWidth="1"/>
    <col min="20" max="20" width="10.7265625" style="3" customWidth="1"/>
    <col min="21" max="21" width="8.54296875" style="2" bestFit="1" customWidth="1"/>
    <col min="22" max="32" width="8.81640625" style="1"/>
    <col min="33" max="36" width="8.81640625" style="1" customWidth="1"/>
    <col min="37" max="16384" width="8.81640625" style="1"/>
  </cols>
  <sheetData>
    <row r="1" spans="1:24" ht="86.15" customHeight="1"/>
    <row r="2" spans="1:24">
      <c r="E2" s="29"/>
    </row>
    <row r="3" spans="1:24">
      <c r="E3" s="29"/>
    </row>
    <row r="5" spans="1:24" ht="22.5">
      <c r="A5" s="28" t="s">
        <v>48</v>
      </c>
    </row>
    <row r="6" spans="1:24">
      <c r="A6" s="27" t="s">
        <v>81</v>
      </c>
    </row>
    <row r="9" spans="1:24">
      <c r="W9" s="33"/>
      <c r="X9" s="33"/>
    </row>
    <row r="10" spans="1:24" ht="53.25" customHeight="1">
      <c r="A10" s="26"/>
      <c r="B10" s="26"/>
      <c r="C10" s="25"/>
      <c r="D10" s="35" t="s">
        <v>47</v>
      </c>
      <c r="E10" s="35"/>
      <c r="F10" s="35" t="s">
        <v>46</v>
      </c>
      <c r="G10" s="35"/>
      <c r="H10" s="35" t="s">
        <v>45</v>
      </c>
      <c r="I10" s="35"/>
      <c r="J10" s="35" t="s">
        <v>44</v>
      </c>
      <c r="K10" s="35"/>
      <c r="L10" s="35" t="s">
        <v>43</v>
      </c>
      <c r="M10" s="35"/>
      <c r="N10" s="35" t="s">
        <v>42</v>
      </c>
      <c r="O10" s="35"/>
      <c r="P10" s="35" t="s">
        <v>41</v>
      </c>
      <c r="Q10" s="35"/>
      <c r="R10" s="35" t="s">
        <v>40</v>
      </c>
      <c r="S10" s="35"/>
      <c r="T10" s="35" t="s">
        <v>0</v>
      </c>
      <c r="U10" s="35"/>
    </row>
    <row r="11" spans="1:24" s="24" customFormat="1" ht="24" customHeight="1">
      <c r="A11" s="20" t="s">
        <v>39</v>
      </c>
      <c r="B11" s="20"/>
      <c r="C11" s="19"/>
      <c r="D11" s="18">
        <f>SUM(D12:D35)</f>
        <v>1192</v>
      </c>
      <c r="E11" s="18"/>
      <c r="F11" s="18">
        <f>SUM(F12:F35)</f>
        <v>128</v>
      </c>
      <c r="G11" s="18"/>
      <c r="H11" s="18">
        <f>SUM(H12:H35)</f>
        <v>9587</v>
      </c>
      <c r="I11" s="18"/>
      <c r="J11" s="18">
        <f>SUM(J12:J35)</f>
        <v>1822</v>
      </c>
      <c r="K11" s="18"/>
      <c r="L11" s="18">
        <f>SUM(L12:L35)</f>
        <v>4569</v>
      </c>
      <c r="M11" s="18"/>
      <c r="N11" s="18">
        <f>SUM(N12:N35)</f>
        <v>1</v>
      </c>
      <c r="O11" s="18"/>
      <c r="P11" s="18">
        <f>SUM(P12:P35)</f>
        <v>0</v>
      </c>
      <c r="Q11" s="18"/>
      <c r="R11" s="18">
        <f>SUM(R12:R35)</f>
        <v>7</v>
      </c>
      <c r="S11" s="18"/>
      <c r="T11" s="18">
        <f>SUM(T12:T35)</f>
        <v>17306</v>
      </c>
      <c r="U11" s="17"/>
      <c r="W11" s="24" t="s">
        <v>38</v>
      </c>
    </row>
    <row r="12" spans="1:24" ht="16.5">
      <c r="A12" s="13"/>
      <c r="B12" s="13" t="s">
        <v>34</v>
      </c>
      <c r="C12" s="12"/>
      <c r="D12" s="11">
        <f>E13+E14</f>
        <v>76</v>
      </c>
      <c r="E12" s="7"/>
      <c r="F12" s="11">
        <f>G13+G14</f>
        <v>7</v>
      </c>
      <c r="G12" s="7"/>
      <c r="H12" s="11">
        <f>I13+I14</f>
        <v>223</v>
      </c>
      <c r="I12" s="7"/>
      <c r="J12" s="11">
        <f>K13+K14</f>
        <v>111</v>
      </c>
      <c r="K12" s="7"/>
      <c r="L12" s="11">
        <f>M13+M14</f>
        <v>178</v>
      </c>
      <c r="M12" s="7"/>
      <c r="N12" s="11">
        <f>O13+O14</f>
        <v>0</v>
      </c>
      <c r="O12" s="7"/>
      <c r="P12" s="11">
        <f>Q13+Q14</f>
        <v>0</v>
      </c>
      <c r="Q12" s="7"/>
      <c r="R12" s="11">
        <f>S13+S14</f>
        <v>1</v>
      </c>
      <c r="S12" s="7"/>
      <c r="T12" s="11">
        <f>U13+U14</f>
        <v>596</v>
      </c>
      <c r="U12" s="7"/>
      <c r="V12" s="23"/>
    </row>
    <row r="13" spans="1:24" s="2" customFormat="1" ht="16.5">
      <c r="A13" s="10"/>
      <c r="B13" s="10"/>
      <c r="C13" s="9" t="s">
        <v>33</v>
      </c>
      <c r="D13" s="8"/>
      <c r="E13" s="7">
        <v>6</v>
      </c>
      <c r="F13" s="8"/>
      <c r="G13" s="7">
        <v>1</v>
      </c>
      <c r="H13" s="8"/>
      <c r="I13" s="7">
        <v>10</v>
      </c>
      <c r="J13" s="8"/>
      <c r="K13" s="7">
        <v>4</v>
      </c>
      <c r="L13" s="8"/>
      <c r="M13" s="8">
        <v>6</v>
      </c>
      <c r="N13" s="8"/>
      <c r="O13" s="7">
        <v>0</v>
      </c>
      <c r="P13" s="8"/>
      <c r="Q13" s="7">
        <v>0</v>
      </c>
      <c r="R13" s="8"/>
      <c r="S13" s="7">
        <v>0</v>
      </c>
      <c r="T13" s="8"/>
      <c r="U13" s="8">
        <v>27</v>
      </c>
      <c r="V13" s="22"/>
    </row>
    <row r="14" spans="1:24" s="2" customFormat="1" ht="16.5">
      <c r="A14" s="10"/>
      <c r="B14" s="10"/>
      <c r="C14" s="9" t="s">
        <v>32</v>
      </c>
      <c r="D14" s="8"/>
      <c r="E14" s="7">
        <v>70</v>
      </c>
      <c r="F14" s="8"/>
      <c r="G14" s="7">
        <v>6</v>
      </c>
      <c r="H14" s="8"/>
      <c r="I14" s="7">
        <v>213</v>
      </c>
      <c r="J14" s="8"/>
      <c r="K14" s="7">
        <v>107</v>
      </c>
      <c r="L14" s="8"/>
      <c r="M14" s="8">
        <v>172</v>
      </c>
      <c r="N14" s="8"/>
      <c r="O14" s="7">
        <v>0</v>
      </c>
      <c r="P14" s="8"/>
      <c r="Q14" s="7">
        <v>0</v>
      </c>
      <c r="R14" s="8"/>
      <c r="S14" s="7">
        <v>1</v>
      </c>
      <c r="T14" s="8"/>
      <c r="U14" s="8">
        <v>569</v>
      </c>
      <c r="V14" s="22"/>
    </row>
    <row r="15" spans="1:24" ht="16.5">
      <c r="A15" s="13"/>
      <c r="B15" s="13" t="s">
        <v>22</v>
      </c>
      <c r="C15" s="21"/>
      <c r="D15" s="11">
        <f>E16+E17+E18+E19+E20</f>
        <v>152</v>
      </c>
      <c r="E15" s="11"/>
      <c r="F15" s="11">
        <f>G16+G17+G18+G19+G20</f>
        <v>0</v>
      </c>
      <c r="G15" s="11"/>
      <c r="H15" s="11">
        <f>I16+I17+I18+I19+I20</f>
        <v>1202</v>
      </c>
      <c r="I15" s="11"/>
      <c r="J15" s="11">
        <f>K16+K17+K18+K19+K20</f>
        <v>304</v>
      </c>
      <c r="K15" s="11"/>
      <c r="L15" s="11">
        <f>M16+M17+M18+M19+M20</f>
        <v>789</v>
      </c>
      <c r="M15" s="11"/>
      <c r="N15" s="11">
        <f>O16+O17+O18+O19+O20</f>
        <v>0</v>
      </c>
      <c r="O15" s="11"/>
      <c r="P15" s="11">
        <f>Q16+Q17+Q18+Q19+Q20</f>
        <v>0</v>
      </c>
      <c r="Q15" s="11"/>
      <c r="R15" s="11">
        <f>S16+S17+S18+S19+S20</f>
        <v>0</v>
      </c>
      <c r="S15" s="11"/>
      <c r="T15" s="11">
        <f>U16+U17+U18+U19+U20</f>
        <v>2447</v>
      </c>
      <c r="U15" s="11"/>
    </row>
    <row r="16" spans="1:24" s="2" customFormat="1" ht="16.5">
      <c r="A16" s="10"/>
      <c r="B16" s="10"/>
      <c r="C16" s="9" t="s">
        <v>49</v>
      </c>
      <c r="D16" s="8"/>
      <c r="E16" s="7">
        <v>84</v>
      </c>
      <c r="F16" s="8"/>
      <c r="G16" s="7"/>
      <c r="H16" s="8"/>
      <c r="I16" s="7">
        <v>285</v>
      </c>
      <c r="J16" s="8"/>
      <c r="K16" s="8">
        <v>104</v>
      </c>
      <c r="L16" s="8"/>
      <c r="M16" s="7">
        <v>285</v>
      </c>
      <c r="N16" s="8"/>
      <c r="O16" s="7">
        <v>0</v>
      </c>
      <c r="P16" s="8"/>
      <c r="Q16" s="7">
        <v>0</v>
      </c>
      <c r="R16" s="8"/>
      <c r="S16" s="7">
        <v>0</v>
      </c>
      <c r="T16" s="8"/>
      <c r="U16" s="7">
        <v>758</v>
      </c>
    </row>
    <row r="17" spans="1:22" s="2" customFormat="1" ht="16.5">
      <c r="A17" s="10"/>
      <c r="B17" s="10"/>
      <c r="C17" s="9" t="s">
        <v>21</v>
      </c>
      <c r="D17" s="8"/>
      <c r="E17" s="7">
        <v>29</v>
      </c>
      <c r="F17" s="8"/>
      <c r="G17" s="7"/>
      <c r="H17" s="8"/>
      <c r="I17" s="7">
        <v>351</v>
      </c>
      <c r="J17" s="8"/>
      <c r="K17" s="8">
        <v>130</v>
      </c>
      <c r="L17" s="8"/>
      <c r="M17" s="7">
        <v>319</v>
      </c>
      <c r="N17" s="8"/>
      <c r="O17" s="7">
        <v>0</v>
      </c>
      <c r="P17" s="8"/>
      <c r="Q17" s="7">
        <v>0</v>
      </c>
      <c r="R17" s="8"/>
      <c r="S17" s="7">
        <v>0</v>
      </c>
      <c r="T17" s="15"/>
      <c r="U17" s="7">
        <v>829</v>
      </c>
    </row>
    <row r="18" spans="1:22" s="2" customFormat="1" ht="16.5">
      <c r="A18" s="10"/>
      <c r="B18" s="10"/>
      <c r="C18" s="9" t="s">
        <v>50</v>
      </c>
      <c r="D18" s="8"/>
      <c r="E18" s="7">
        <v>15</v>
      </c>
      <c r="F18" s="8"/>
      <c r="G18" s="7"/>
      <c r="H18" s="8"/>
      <c r="I18" s="7">
        <v>400</v>
      </c>
      <c r="J18" s="8"/>
      <c r="K18" s="8">
        <v>21</v>
      </c>
      <c r="L18" s="8"/>
      <c r="M18" s="7">
        <v>77</v>
      </c>
      <c r="N18" s="8"/>
      <c r="O18" s="7">
        <v>0</v>
      </c>
      <c r="P18" s="8"/>
      <c r="Q18" s="7">
        <v>0</v>
      </c>
      <c r="R18" s="8"/>
      <c r="S18" s="7">
        <v>0</v>
      </c>
      <c r="T18" s="8"/>
      <c r="U18" s="7">
        <v>513</v>
      </c>
    </row>
    <row r="19" spans="1:22" s="2" customFormat="1" ht="16.5">
      <c r="A19" s="10"/>
      <c r="B19" s="10"/>
      <c r="C19" s="9" t="s">
        <v>20</v>
      </c>
      <c r="D19" s="8"/>
      <c r="E19" s="7">
        <v>20</v>
      </c>
      <c r="F19" s="8"/>
      <c r="G19" s="7"/>
      <c r="H19" s="8"/>
      <c r="I19" s="7">
        <v>160</v>
      </c>
      <c r="J19" s="8"/>
      <c r="K19" s="8">
        <v>38</v>
      </c>
      <c r="L19" s="8"/>
      <c r="M19" s="7">
        <v>95</v>
      </c>
      <c r="N19" s="8"/>
      <c r="O19" s="7">
        <v>0</v>
      </c>
      <c r="P19" s="8"/>
      <c r="Q19" s="7">
        <v>0</v>
      </c>
      <c r="R19" s="8"/>
      <c r="S19" s="7">
        <v>0</v>
      </c>
      <c r="T19" s="8"/>
      <c r="U19" s="7">
        <v>313</v>
      </c>
    </row>
    <row r="20" spans="1:22" s="2" customFormat="1" ht="16.5">
      <c r="A20" s="10"/>
      <c r="B20" s="10"/>
      <c r="C20" s="9" t="s">
        <v>14</v>
      </c>
      <c r="D20" s="8"/>
      <c r="E20" s="7">
        <v>4</v>
      </c>
      <c r="F20" s="8"/>
      <c r="G20" s="7"/>
      <c r="H20" s="8"/>
      <c r="I20" s="7">
        <v>6</v>
      </c>
      <c r="J20" s="8"/>
      <c r="K20" s="8">
        <v>11</v>
      </c>
      <c r="L20" s="8"/>
      <c r="M20" s="7">
        <v>13</v>
      </c>
      <c r="N20" s="8"/>
      <c r="O20" s="7">
        <v>0</v>
      </c>
      <c r="P20" s="8"/>
      <c r="Q20" s="7">
        <v>0</v>
      </c>
      <c r="R20" s="8"/>
      <c r="S20" s="7">
        <v>0</v>
      </c>
      <c r="T20" s="8"/>
      <c r="U20" s="7">
        <v>34</v>
      </c>
    </row>
    <row r="21" spans="1:22" ht="16.5">
      <c r="A21" s="13"/>
      <c r="B21" s="30" t="s">
        <v>51</v>
      </c>
      <c r="C21" s="21"/>
      <c r="D21" s="11">
        <f>E22+E23+E24</f>
        <v>73</v>
      </c>
      <c r="E21" s="11"/>
      <c r="F21" s="11">
        <f t="shared" ref="F21:T21" si="0">G22+G23+G24</f>
        <v>7</v>
      </c>
      <c r="G21" s="11"/>
      <c r="H21" s="11">
        <f t="shared" si="0"/>
        <v>491</v>
      </c>
      <c r="I21" s="11"/>
      <c r="J21" s="11">
        <f t="shared" si="0"/>
        <v>87</v>
      </c>
      <c r="K21" s="11"/>
      <c r="L21" s="11">
        <f t="shared" si="0"/>
        <v>256</v>
      </c>
      <c r="M21" s="11"/>
      <c r="N21" s="11">
        <f t="shared" si="0"/>
        <v>0</v>
      </c>
      <c r="O21" s="11"/>
      <c r="P21" s="11">
        <f t="shared" si="0"/>
        <v>0</v>
      </c>
      <c r="Q21" s="11"/>
      <c r="R21" s="11">
        <f t="shared" si="0"/>
        <v>0</v>
      </c>
      <c r="S21" s="11"/>
      <c r="T21" s="11">
        <f t="shared" si="0"/>
        <v>914</v>
      </c>
      <c r="U21" s="11"/>
      <c r="V21" s="23"/>
    </row>
    <row r="22" spans="1:22" ht="16.5">
      <c r="A22" s="13"/>
      <c r="B22" s="30"/>
      <c r="C22" s="9" t="s">
        <v>26</v>
      </c>
      <c r="D22" s="11"/>
      <c r="E22" s="7">
        <v>56</v>
      </c>
      <c r="F22" s="11"/>
      <c r="G22" s="7">
        <v>6</v>
      </c>
      <c r="H22" s="11"/>
      <c r="I22" s="7">
        <v>288</v>
      </c>
      <c r="J22" s="11"/>
      <c r="K22" s="7">
        <v>62</v>
      </c>
      <c r="L22" s="11"/>
      <c r="M22" s="7">
        <v>181</v>
      </c>
      <c r="N22" s="11"/>
      <c r="O22" s="7">
        <v>0</v>
      </c>
      <c r="P22" s="11"/>
      <c r="Q22" s="7">
        <v>0</v>
      </c>
      <c r="R22" s="11"/>
      <c r="S22" s="7">
        <v>0</v>
      </c>
      <c r="T22" s="11"/>
      <c r="U22" s="7">
        <v>593</v>
      </c>
      <c r="V22" s="23"/>
    </row>
    <row r="23" spans="1:22" ht="16.5">
      <c r="A23" s="13"/>
      <c r="B23" s="30"/>
      <c r="C23" s="9" t="s">
        <v>18</v>
      </c>
      <c r="D23" s="11"/>
      <c r="E23" s="7">
        <v>2</v>
      </c>
      <c r="F23" s="11"/>
      <c r="G23" s="7"/>
      <c r="H23" s="11"/>
      <c r="I23" s="7">
        <v>60</v>
      </c>
      <c r="J23" s="11"/>
      <c r="K23" s="7">
        <v>8</v>
      </c>
      <c r="L23" s="11"/>
      <c r="M23" s="7">
        <v>23</v>
      </c>
      <c r="N23" s="11"/>
      <c r="O23" s="7">
        <v>0</v>
      </c>
      <c r="P23" s="11"/>
      <c r="Q23" s="7">
        <v>0</v>
      </c>
      <c r="R23" s="11"/>
      <c r="S23" s="7">
        <v>0</v>
      </c>
      <c r="T23" s="11"/>
      <c r="U23" s="7">
        <v>93</v>
      </c>
      <c r="V23" s="23"/>
    </row>
    <row r="24" spans="1:22" ht="16.5">
      <c r="A24" s="13"/>
      <c r="B24" s="30"/>
      <c r="C24" s="9" t="s">
        <v>17</v>
      </c>
      <c r="D24" s="11"/>
      <c r="E24" s="7">
        <v>15</v>
      </c>
      <c r="F24" s="11"/>
      <c r="G24" s="7">
        <v>1</v>
      </c>
      <c r="H24" s="11"/>
      <c r="I24" s="7">
        <v>143</v>
      </c>
      <c r="J24" s="11"/>
      <c r="K24" s="7">
        <v>17</v>
      </c>
      <c r="L24" s="11"/>
      <c r="M24" s="7">
        <v>52</v>
      </c>
      <c r="N24" s="11"/>
      <c r="O24" s="7">
        <v>0</v>
      </c>
      <c r="P24" s="11"/>
      <c r="Q24" s="7">
        <v>0</v>
      </c>
      <c r="R24" s="11"/>
      <c r="S24" s="7">
        <v>0</v>
      </c>
      <c r="T24" s="11"/>
      <c r="U24" s="7">
        <v>228</v>
      </c>
      <c r="V24" s="23"/>
    </row>
    <row r="25" spans="1:22" ht="16.5">
      <c r="A25" s="13"/>
      <c r="B25" s="30" t="s">
        <v>52</v>
      </c>
      <c r="C25" s="21"/>
      <c r="D25" s="11">
        <f>SUM(E26:E34)</f>
        <v>846</v>
      </c>
      <c r="E25" s="11"/>
      <c r="F25" s="11">
        <f t="shared" ref="F25:T25" si="1">SUM(G26:G34)</f>
        <v>91</v>
      </c>
      <c r="G25" s="11"/>
      <c r="H25" s="11">
        <f t="shared" si="1"/>
        <v>5880</v>
      </c>
      <c r="I25" s="11"/>
      <c r="J25" s="11">
        <f t="shared" si="1"/>
        <v>1295</v>
      </c>
      <c r="K25" s="11"/>
      <c r="L25" s="11">
        <f t="shared" si="1"/>
        <v>3299</v>
      </c>
      <c r="M25" s="11"/>
      <c r="N25" s="11">
        <f t="shared" si="1"/>
        <v>1</v>
      </c>
      <c r="O25" s="11"/>
      <c r="P25" s="11">
        <f t="shared" si="1"/>
        <v>0</v>
      </c>
      <c r="Q25" s="11"/>
      <c r="R25" s="11">
        <f t="shared" si="1"/>
        <v>6</v>
      </c>
      <c r="S25" s="11"/>
      <c r="T25" s="11">
        <f t="shared" si="1"/>
        <v>11418</v>
      </c>
      <c r="U25" s="11"/>
      <c r="V25" s="23"/>
    </row>
    <row r="26" spans="1:22" ht="16.5">
      <c r="A26" s="13"/>
      <c r="B26" s="30"/>
      <c r="C26" s="9" t="s">
        <v>31</v>
      </c>
      <c r="D26" s="11"/>
      <c r="E26" s="7">
        <v>6</v>
      </c>
      <c r="F26" s="11"/>
      <c r="G26" s="7">
        <v>1</v>
      </c>
      <c r="H26" s="11"/>
      <c r="I26" s="7">
        <v>14</v>
      </c>
      <c r="J26" s="11"/>
      <c r="K26" s="7">
        <v>4</v>
      </c>
      <c r="L26" s="11"/>
      <c r="M26" s="7">
        <v>14</v>
      </c>
      <c r="N26" s="11"/>
      <c r="O26" s="7">
        <v>0</v>
      </c>
      <c r="P26" s="11"/>
      <c r="Q26" s="7">
        <v>0</v>
      </c>
      <c r="R26" s="11"/>
      <c r="S26" s="7">
        <v>0</v>
      </c>
      <c r="T26" s="11"/>
      <c r="U26" s="7">
        <v>39</v>
      </c>
      <c r="V26" s="23"/>
    </row>
    <row r="27" spans="1:22" ht="16.5">
      <c r="A27" s="13"/>
      <c r="B27" s="30"/>
      <c r="C27" s="9" t="s">
        <v>29</v>
      </c>
      <c r="D27" s="11"/>
      <c r="E27" s="7">
        <v>190</v>
      </c>
      <c r="F27" s="11"/>
      <c r="G27" s="7">
        <v>16</v>
      </c>
      <c r="H27" s="11"/>
      <c r="I27" s="7">
        <v>2120</v>
      </c>
      <c r="J27" s="11"/>
      <c r="K27" s="7">
        <v>349</v>
      </c>
      <c r="L27" s="11"/>
      <c r="M27" s="7">
        <v>992</v>
      </c>
      <c r="N27" s="11"/>
      <c r="O27" s="7">
        <v>0</v>
      </c>
      <c r="P27" s="11"/>
      <c r="Q27" s="7">
        <v>0</v>
      </c>
      <c r="R27" s="11"/>
      <c r="S27" s="7">
        <v>3</v>
      </c>
      <c r="T27" s="11"/>
      <c r="U27" s="7">
        <v>3670</v>
      </c>
      <c r="V27" s="23"/>
    </row>
    <row r="28" spans="1:22" ht="16.5">
      <c r="A28" s="13"/>
      <c r="B28" s="30"/>
      <c r="C28" s="9" t="s">
        <v>25</v>
      </c>
      <c r="D28" s="11"/>
      <c r="E28" s="7">
        <v>0</v>
      </c>
      <c r="F28" s="11"/>
      <c r="G28" s="7">
        <v>0</v>
      </c>
      <c r="H28" s="11"/>
      <c r="I28" s="7">
        <v>2</v>
      </c>
      <c r="J28" s="11"/>
      <c r="K28" s="7">
        <v>0</v>
      </c>
      <c r="L28" s="11"/>
      <c r="M28" s="7">
        <v>0</v>
      </c>
      <c r="N28" s="11"/>
      <c r="O28" s="7">
        <v>0</v>
      </c>
      <c r="P28" s="11"/>
      <c r="Q28" s="7">
        <v>0</v>
      </c>
      <c r="R28" s="11"/>
      <c r="S28" s="7">
        <v>0</v>
      </c>
      <c r="T28" s="11"/>
      <c r="U28" s="7">
        <v>2</v>
      </c>
      <c r="V28" s="23"/>
    </row>
    <row r="29" spans="1:22" ht="16.5">
      <c r="A29" s="13"/>
      <c r="B29" s="30"/>
      <c r="C29" s="9" t="s">
        <v>24</v>
      </c>
      <c r="D29" s="11"/>
      <c r="E29" s="7">
        <v>464</v>
      </c>
      <c r="F29" s="11"/>
      <c r="G29" s="7">
        <v>59</v>
      </c>
      <c r="H29" s="11"/>
      <c r="I29" s="7">
        <v>2836</v>
      </c>
      <c r="J29" s="11"/>
      <c r="K29" s="7">
        <v>677</v>
      </c>
      <c r="L29" s="11"/>
      <c r="M29" s="7">
        <v>1635</v>
      </c>
      <c r="N29" s="11"/>
      <c r="O29" s="7">
        <v>1</v>
      </c>
      <c r="P29" s="11"/>
      <c r="Q29" s="7">
        <v>0</v>
      </c>
      <c r="R29" s="11"/>
      <c r="S29" s="7">
        <v>3</v>
      </c>
      <c r="T29" s="11"/>
      <c r="U29" s="7">
        <v>5675</v>
      </c>
      <c r="V29" s="23"/>
    </row>
    <row r="30" spans="1:22" ht="16.5">
      <c r="A30" s="13"/>
      <c r="B30" s="30"/>
      <c r="C30" s="9" t="s">
        <v>23</v>
      </c>
      <c r="D30" s="11"/>
      <c r="E30" s="7">
        <v>180</v>
      </c>
      <c r="F30" s="11"/>
      <c r="G30" s="7">
        <v>15</v>
      </c>
      <c r="H30" s="11"/>
      <c r="I30" s="7">
        <v>772</v>
      </c>
      <c r="J30" s="11"/>
      <c r="K30" s="7">
        <v>228</v>
      </c>
      <c r="L30" s="11"/>
      <c r="M30" s="7">
        <v>622</v>
      </c>
      <c r="N30" s="11"/>
      <c r="O30" s="7">
        <v>0</v>
      </c>
      <c r="P30" s="11"/>
      <c r="Q30" s="7">
        <v>0</v>
      </c>
      <c r="R30" s="11"/>
      <c r="S30" s="7">
        <v>0</v>
      </c>
      <c r="T30" s="11"/>
      <c r="U30" s="7">
        <v>1817</v>
      </c>
      <c r="V30" s="23"/>
    </row>
    <row r="31" spans="1:22" ht="16.5">
      <c r="A31" s="13"/>
      <c r="B31" s="30"/>
      <c r="C31" s="9" t="s">
        <v>15</v>
      </c>
      <c r="D31" s="11"/>
      <c r="E31" s="7">
        <v>3</v>
      </c>
      <c r="F31" s="11"/>
      <c r="G31" s="7">
        <v>0</v>
      </c>
      <c r="H31" s="11"/>
      <c r="I31" s="7">
        <v>2</v>
      </c>
      <c r="J31" s="11"/>
      <c r="K31" s="7">
        <v>18</v>
      </c>
      <c r="L31" s="11"/>
      <c r="M31" s="7">
        <v>28</v>
      </c>
      <c r="N31" s="11"/>
      <c r="O31" s="7">
        <v>0</v>
      </c>
      <c r="P31" s="11"/>
      <c r="Q31" s="7">
        <v>0</v>
      </c>
      <c r="R31" s="11"/>
      <c r="S31" s="7">
        <v>0</v>
      </c>
      <c r="T31" s="11"/>
      <c r="U31" s="7">
        <v>51</v>
      </c>
      <c r="V31" s="23"/>
    </row>
    <row r="32" spans="1:22" s="2" customFormat="1" ht="16.5">
      <c r="A32" s="10"/>
      <c r="B32" s="10"/>
      <c r="C32" s="9" t="s">
        <v>14</v>
      </c>
      <c r="D32" s="8"/>
      <c r="E32" s="7">
        <v>0</v>
      </c>
      <c r="F32" s="8"/>
      <c r="G32" s="7">
        <v>0</v>
      </c>
      <c r="H32" s="8"/>
      <c r="I32" s="7">
        <v>0</v>
      </c>
      <c r="J32" s="8"/>
      <c r="K32" s="7">
        <v>0</v>
      </c>
      <c r="L32" s="8"/>
      <c r="M32" s="7">
        <v>1</v>
      </c>
      <c r="N32" s="8"/>
      <c r="O32" s="7">
        <v>0</v>
      </c>
      <c r="P32" s="8"/>
      <c r="Q32" s="7">
        <v>0</v>
      </c>
      <c r="R32" s="8"/>
      <c r="S32" s="7">
        <v>0</v>
      </c>
      <c r="T32" s="8"/>
      <c r="U32" s="7">
        <v>1</v>
      </c>
      <c r="V32" s="22"/>
    </row>
    <row r="33" spans="1:59" s="2" customFormat="1" ht="16.5">
      <c r="A33" s="10"/>
      <c r="B33" s="10"/>
      <c r="C33" s="9" t="s">
        <v>16</v>
      </c>
      <c r="D33" s="8"/>
      <c r="E33" s="7">
        <v>0</v>
      </c>
      <c r="F33" s="8"/>
      <c r="G33" s="7">
        <v>0</v>
      </c>
      <c r="H33" s="8"/>
      <c r="I33" s="7">
        <v>85</v>
      </c>
      <c r="J33" s="8"/>
      <c r="K33" s="7">
        <v>0</v>
      </c>
      <c r="L33" s="8"/>
      <c r="M33" s="7">
        <v>0</v>
      </c>
      <c r="N33" s="8"/>
      <c r="O33" s="7">
        <v>0</v>
      </c>
      <c r="P33" s="8"/>
      <c r="Q33" s="7">
        <v>0</v>
      </c>
      <c r="R33" s="8"/>
      <c r="S33" s="7">
        <v>0</v>
      </c>
      <c r="T33" s="8"/>
      <c r="U33" s="7">
        <v>85</v>
      </c>
      <c r="V33" s="22"/>
    </row>
    <row r="34" spans="1:59" s="2" customFormat="1" ht="16.5">
      <c r="A34" s="10"/>
      <c r="B34" s="10"/>
      <c r="C34" s="9" t="s">
        <v>11</v>
      </c>
      <c r="D34" s="8"/>
      <c r="E34" s="7">
        <v>3</v>
      </c>
      <c r="F34" s="8"/>
      <c r="G34" s="7">
        <v>0</v>
      </c>
      <c r="H34" s="8"/>
      <c r="I34" s="7">
        <v>49</v>
      </c>
      <c r="J34" s="8"/>
      <c r="K34" s="7">
        <v>19</v>
      </c>
      <c r="L34" s="8"/>
      <c r="M34" s="7">
        <v>7</v>
      </c>
      <c r="N34" s="8"/>
      <c r="O34" s="7">
        <v>0</v>
      </c>
      <c r="P34" s="8"/>
      <c r="Q34" s="7">
        <v>0</v>
      </c>
      <c r="R34" s="8"/>
      <c r="S34" s="7">
        <v>0</v>
      </c>
      <c r="T34" s="8"/>
      <c r="U34" s="7">
        <v>78</v>
      </c>
      <c r="V34" s="22"/>
    </row>
    <row r="35" spans="1:59" ht="16.5">
      <c r="A35" s="13"/>
      <c r="B35" s="30" t="s">
        <v>53</v>
      </c>
      <c r="C35" s="21"/>
      <c r="D35" s="11">
        <f>SUM(E36:E44)</f>
        <v>45</v>
      </c>
      <c r="E35" s="11"/>
      <c r="F35" s="11">
        <f t="shared" ref="F35:T35" si="2">SUM(G36:G44)</f>
        <v>23</v>
      </c>
      <c r="G35" s="11"/>
      <c r="H35" s="11">
        <f t="shared" si="2"/>
        <v>1791</v>
      </c>
      <c r="I35" s="11"/>
      <c r="J35" s="11">
        <f t="shared" si="2"/>
        <v>25</v>
      </c>
      <c r="K35" s="11"/>
      <c r="L35" s="11">
        <f t="shared" si="2"/>
        <v>47</v>
      </c>
      <c r="M35" s="11"/>
      <c r="N35" s="11">
        <f t="shared" si="2"/>
        <v>0</v>
      </c>
      <c r="O35" s="11"/>
      <c r="P35" s="11">
        <f t="shared" si="2"/>
        <v>0</v>
      </c>
      <c r="Q35" s="11"/>
      <c r="R35" s="11">
        <f t="shared" si="2"/>
        <v>0</v>
      </c>
      <c r="S35" s="11"/>
      <c r="T35" s="11">
        <f t="shared" si="2"/>
        <v>1931</v>
      </c>
      <c r="U35" s="11"/>
      <c r="V35" s="23"/>
    </row>
    <row r="36" spans="1:59" ht="16.5">
      <c r="A36" s="13"/>
      <c r="B36" s="30"/>
      <c r="C36" s="9" t="s">
        <v>37</v>
      </c>
      <c r="D36" s="11"/>
      <c r="E36" s="7">
        <v>5</v>
      </c>
      <c r="F36" s="11"/>
      <c r="G36" s="7">
        <v>0</v>
      </c>
      <c r="H36" s="11"/>
      <c r="I36" s="7">
        <v>22</v>
      </c>
      <c r="J36" s="11"/>
      <c r="K36" s="7">
        <v>0</v>
      </c>
      <c r="L36" s="11"/>
      <c r="M36" s="7">
        <v>2</v>
      </c>
      <c r="N36" s="11"/>
      <c r="O36" s="7">
        <v>0</v>
      </c>
      <c r="P36" s="11"/>
      <c r="Q36" s="7">
        <v>0</v>
      </c>
      <c r="R36" s="11"/>
      <c r="S36" s="7">
        <v>0</v>
      </c>
      <c r="T36" s="11"/>
      <c r="U36" s="7">
        <v>29</v>
      </c>
    </row>
    <row r="37" spans="1:59" ht="16.5">
      <c r="A37" s="13"/>
      <c r="B37" s="30"/>
      <c r="C37" s="9" t="s">
        <v>36</v>
      </c>
      <c r="D37" s="11"/>
      <c r="E37" s="7">
        <v>0</v>
      </c>
      <c r="F37" s="11"/>
      <c r="G37" s="7">
        <v>0</v>
      </c>
      <c r="H37" s="11"/>
      <c r="I37" s="7">
        <v>43</v>
      </c>
      <c r="J37" s="11"/>
      <c r="K37" s="7">
        <v>0</v>
      </c>
      <c r="L37" s="11"/>
      <c r="M37" s="7">
        <v>0</v>
      </c>
      <c r="N37" s="11"/>
      <c r="O37" s="7">
        <v>0</v>
      </c>
      <c r="P37" s="11"/>
      <c r="Q37" s="7">
        <v>0</v>
      </c>
      <c r="R37" s="11"/>
      <c r="S37" s="7">
        <v>0</v>
      </c>
      <c r="T37" s="11"/>
      <c r="U37" s="7">
        <v>43</v>
      </c>
    </row>
    <row r="38" spans="1:59" ht="16.5">
      <c r="A38" s="13"/>
      <c r="B38" s="30"/>
      <c r="C38" s="9" t="s">
        <v>35</v>
      </c>
      <c r="D38" s="11"/>
      <c r="E38" s="7">
        <v>0</v>
      </c>
      <c r="F38" s="11"/>
      <c r="G38" s="7">
        <v>0</v>
      </c>
      <c r="H38" s="11"/>
      <c r="I38" s="7">
        <v>3</v>
      </c>
      <c r="J38" s="11"/>
      <c r="K38" s="7">
        <v>0</v>
      </c>
      <c r="L38" s="11"/>
      <c r="M38" s="7">
        <v>42</v>
      </c>
      <c r="N38" s="11"/>
      <c r="O38" s="7">
        <v>0</v>
      </c>
      <c r="P38" s="11"/>
      <c r="Q38" s="7">
        <v>0</v>
      </c>
      <c r="R38" s="11"/>
      <c r="S38" s="7">
        <v>0</v>
      </c>
      <c r="T38" s="11"/>
      <c r="U38" s="7">
        <v>45</v>
      </c>
    </row>
    <row r="39" spans="1:59" ht="16.5">
      <c r="A39" s="13"/>
      <c r="B39" s="30"/>
      <c r="C39" s="9" t="s">
        <v>30</v>
      </c>
      <c r="D39" s="11"/>
      <c r="E39" s="7">
        <v>0</v>
      </c>
      <c r="F39" s="11"/>
      <c r="G39" s="7">
        <v>0</v>
      </c>
      <c r="H39" s="11"/>
      <c r="I39" s="7">
        <v>335</v>
      </c>
      <c r="J39" s="11"/>
      <c r="K39" s="7">
        <v>0</v>
      </c>
      <c r="L39" s="11"/>
      <c r="M39" s="7">
        <v>0</v>
      </c>
      <c r="N39" s="11"/>
      <c r="O39" s="7">
        <v>0</v>
      </c>
      <c r="P39" s="11"/>
      <c r="Q39" s="7">
        <v>0</v>
      </c>
      <c r="R39" s="11"/>
      <c r="S39" s="7">
        <v>0</v>
      </c>
      <c r="T39" s="11"/>
      <c r="U39" s="7">
        <v>335</v>
      </c>
    </row>
    <row r="40" spans="1:59" ht="16.5">
      <c r="A40" s="13"/>
      <c r="B40" s="30"/>
      <c r="C40" s="9" t="s">
        <v>28</v>
      </c>
      <c r="D40" s="11"/>
      <c r="E40" s="7">
        <v>0</v>
      </c>
      <c r="F40" s="11"/>
      <c r="G40" s="7">
        <v>0</v>
      </c>
      <c r="H40" s="11"/>
      <c r="I40" s="7">
        <v>697</v>
      </c>
      <c r="J40" s="11"/>
      <c r="K40" s="7">
        <v>0</v>
      </c>
      <c r="L40" s="11"/>
      <c r="M40" s="7">
        <v>0</v>
      </c>
      <c r="N40" s="11"/>
      <c r="O40" s="7">
        <v>0</v>
      </c>
      <c r="P40" s="11"/>
      <c r="Q40" s="7">
        <v>0</v>
      </c>
      <c r="R40" s="11"/>
      <c r="S40" s="7">
        <v>0</v>
      </c>
      <c r="T40" s="11"/>
      <c r="U40" s="7">
        <v>697</v>
      </c>
    </row>
    <row r="41" spans="1:59" ht="16.5">
      <c r="A41" s="13"/>
      <c r="B41" s="30"/>
      <c r="C41" s="9" t="s">
        <v>27</v>
      </c>
      <c r="D41" s="11"/>
      <c r="E41" s="7">
        <v>6</v>
      </c>
      <c r="F41" s="11"/>
      <c r="G41" s="7">
        <v>2</v>
      </c>
      <c r="H41" s="11"/>
      <c r="I41" s="7">
        <v>15</v>
      </c>
      <c r="J41" s="11"/>
      <c r="K41" s="7">
        <v>0</v>
      </c>
      <c r="L41" s="11"/>
      <c r="M41" s="7">
        <v>0</v>
      </c>
      <c r="N41" s="11"/>
      <c r="O41" s="7">
        <v>0</v>
      </c>
      <c r="P41" s="11"/>
      <c r="Q41" s="7">
        <v>0</v>
      </c>
      <c r="R41" s="11"/>
      <c r="S41" s="7">
        <v>0</v>
      </c>
      <c r="T41" s="11"/>
      <c r="U41" s="7">
        <v>23</v>
      </c>
    </row>
    <row r="42" spans="1:59" s="2" customFormat="1" ht="16.5">
      <c r="A42" s="10"/>
      <c r="B42" s="10"/>
      <c r="C42" s="9" t="s">
        <v>19</v>
      </c>
      <c r="D42" s="8"/>
      <c r="E42" s="7">
        <v>34</v>
      </c>
      <c r="F42" s="8"/>
      <c r="G42" s="7">
        <v>21</v>
      </c>
      <c r="H42" s="8"/>
      <c r="I42" s="7">
        <v>58</v>
      </c>
      <c r="J42" s="8"/>
      <c r="K42" s="7">
        <v>25</v>
      </c>
      <c r="L42" s="8"/>
      <c r="M42" s="7">
        <v>3</v>
      </c>
      <c r="N42" s="8"/>
      <c r="O42" s="7">
        <v>0</v>
      </c>
      <c r="P42" s="8"/>
      <c r="Q42" s="7">
        <v>0</v>
      </c>
      <c r="R42" s="8"/>
      <c r="S42" s="7">
        <v>0</v>
      </c>
      <c r="T42" s="8"/>
      <c r="U42" s="7">
        <v>141</v>
      </c>
    </row>
    <row r="43" spans="1:59" s="2" customFormat="1" ht="16.5">
      <c r="A43" s="10"/>
      <c r="B43" s="10"/>
      <c r="C43" s="9" t="s">
        <v>13</v>
      </c>
      <c r="D43" s="15"/>
      <c r="E43" s="7">
        <v>0</v>
      </c>
      <c r="F43" s="15"/>
      <c r="G43" s="7">
        <v>0</v>
      </c>
      <c r="H43" s="15"/>
      <c r="I43" s="14">
        <v>582</v>
      </c>
      <c r="J43" s="15"/>
      <c r="K43" s="7">
        <v>0</v>
      </c>
      <c r="L43" s="15"/>
      <c r="M43" s="7">
        <v>0</v>
      </c>
      <c r="N43" s="15"/>
      <c r="O43" s="7">
        <v>0</v>
      </c>
      <c r="P43" s="15"/>
      <c r="Q43" s="7">
        <v>0</v>
      </c>
      <c r="R43" s="15"/>
      <c r="S43" s="7">
        <v>0</v>
      </c>
      <c r="T43" s="15"/>
      <c r="U43" s="7">
        <v>582</v>
      </c>
    </row>
    <row r="44" spans="1:59" s="2" customFormat="1" ht="16.5">
      <c r="A44" s="10"/>
      <c r="B44" s="10"/>
      <c r="C44" s="9" t="s">
        <v>12</v>
      </c>
      <c r="D44" s="8"/>
      <c r="E44" s="7">
        <v>0</v>
      </c>
      <c r="F44" s="8"/>
      <c r="G44" s="7">
        <v>0</v>
      </c>
      <c r="H44" s="8"/>
      <c r="I44" s="7">
        <v>36</v>
      </c>
      <c r="J44" s="8"/>
      <c r="K44" s="7">
        <v>0</v>
      </c>
      <c r="L44" s="8"/>
      <c r="M44" s="7">
        <v>0</v>
      </c>
      <c r="N44" s="8"/>
      <c r="O44" s="7">
        <v>0</v>
      </c>
      <c r="P44" s="8"/>
      <c r="Q44" s="7">
        <v>0</v>
      </c>
      <c r="R44" s="8"/>
      <c r="S44" s="7">
        <v>0</v>
      </c>
      <c r="T44" s="8"/>
      <c r="U44" s="7">
        <v>36</v>
      </c>
    </row>
    <row r="45" spans="1:59" ht="24" customHeight="1">
      <c r="A45" s="20" t="s">
        <v>10</v>
      </c>
      <c r="B45" s="20"/>
      <c r="C45" s="19"/>
      <c r="D45" s="18">
        <f>D46+D52</f>
        <v>641</v>
      </c>
      <c r="E45" s="18"/>
      <c r="F45" s="18">
        <f>F46+F52</f>
        <v>62</v>
      </c>
      <c r="G45" s="18"/>
      <c r="H45" s="18">
        <f>H46+H52</f>
        <v>5346</v>
      </c>
      <c r="I45" s="18"/>
      <c r="J45" s="18">
        <f>J46+J52</f>
        <v>920</v>
      </c>
      <c r="K45" s="18"/>
      <c r="L45" s="18">
        <f>L46+L52</f>
        <v>2316</v>
      </c>
      <c r="M45" s="18"/>
      <c r="N45" s="18">
        <f>N46+N52</f>
        <v>0</v>
      </c>
      <c r="O45" s="18"/>
      <c r="P45" s="18">
        <f>P46+P52</f>
        <v>0</v>
      </c>
      <c r="Q45" s="18"/>
      <c r="R45" s="18">
        <f>R46+R52</f>
        <v>0</v>
      </c>
      <c r="S45" s="18"/>
      <c r="T45" s="18">
        <f>T46+T52</f>
        <v>9285</v>
      </c>
      <c r="U45" s="17"/>
    </row>
    <row r="46" spans="1:59" ht="16.5">
      <c r="A46" s="13"/>
      <c r="B46" s="30" t="s">
        <v>9</v>
      </c>
      <c r="C46" s="21"/>
      <c r="D46" s="11">
        <f>SUM(E47:E51)</f>
        <v>305</v>
      </c>
      <c r="E46" s="7"/>
      <c r="F46" s="11">
        <f>SUM(G47:G51)</f>
        <v>19</v>
      </c>
      <c r="G46" s="7"/>
      <c r="H46" s="11">
        <f>SUM(I47:I51)</f>
        <v>2394</v>
      </c>
      <c r="I46" s="7"/>
      <c r="J46" s="11">
        <f>SUM(K47:K51)</f>
        <v>383</v>
      </c>
      <c r="K46" s="7"/>
      <c r="L46" s="11">
        <f>SUM(M47:M51)</f>
        <v>1068</v>
      </c>
      <c r="M46" s="7"/>
      <c r="N46" s="11">
        <f>SUM(O47:O51)</f>
        <v>0</v>
      </c>
      <c r="O46" s="7"/>
      <c r="P46" s="11">
        <f>SUM(Q47:Q51)</f>
        <v>0</v>
      </c>
      <c r="Q46" s="7"/>
      <c r="R46" s="11">
        <f>SUM(S47:S51)</f>
        <v>0</v>
      </c>
      <c r="S46" s="7"/>
      <c r="T46" s="11">
        <f>SUM(U47:U51)</f>
        <v>4169</v>
      </c>
      <c r="U46" s="7"/>
      <c r="V46" s="23"/>
    </row>
    <row r="47" spans="1:59" ht="16.5">
      <c r="A47" s="13"/>
      <c r="B47" s="13"/>
      <c r="C47" s="9" t="s">
        <v>54</v>
      </c>
      <c r="D47" s="11"/>
      <c r="E47" s="7">
        <v>51</v>
      </c>
      <c r="F47" s="11"/>
      <c r="G47" s="7">
        <v>3</v>
      </c>
      <c r="H47" s="16"/>
      <c r="I47" s="14">
        <v>756</v>
      </c>
      <c r="J47" s="16"/>
      <c r="K47" s="14">
        <v>65</v>
      </c>
      <c r="L47" s="16"/>
      <c r="M47" s="14">
        <v>188</v>
      </c>
      <c r="N47" s="16"/>
      <c r="O47" s="14">
        <v>0</v>
      </c>
      <c r="P47" s="16"/>
      <c r="Q47" s="14">
        <v>0</v>
      </c>
      <c r="R47" s="16"/>
      <c r="S47" s="14">
        <v>0</v>
      </c>
      <c r="T47" s="16"/>
      <c r="U47" s="7">
        <v>1063</v>
      </c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</row>
    <row r="48" spans="1:59" ht="16.5">
      <c r="A48" s="13"/>
      <c r="B48" s="13"/>
      <c r="C48" s="9" t="s">
        <v>55</v>
      </c>
      <c r="D48" s="11"/>
      <c r="E48" s="7">
        <v>107</v>
      </c>
      <c r="F48" s="11"/>
      <c r="G48" s="7">
        <v>11</v>
      </c>
      <c r="H48" s="16"/>
      <c r="I48" s="14">
        <v>1043</v>
      </c>
      <c r="J48" s="16"/>
      <c r="K48" s="14">
        <v>188</v>
      </c>
      <c r="L48" s="16"/>
      <c r="M48" s="14">
        <v>375</v>
      </c>
      <c r="N48" s="16"/>
      <c r="O48" s="14">
        <v>0</v>
      </c>
      <c r="P48" s="16"/>
      <c r="Q48" s="14">
        <v>0</v>
      </c>
      <c r="R48" s="16"/>
      <c r="S48" s="14">
        <v>0</v>
      </c>
      <c r="T48" s="16"/>
      <c r="U48" s="7">
        <v>1724</v>
      </c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</row>
    <row r="49" spans="1:59" s="2" customFormat="1" ht="16.5">
      <c r="A49" s="10"/>
      <c r="B49" s="10"/>
      <c r="C49" s="9" t="s">
        <v>71</v>
      </c>
      <c r="D49" s="8"/>
      <c r="E49" s="7">
        <v>0</v>
      </c>
      <c r="F49" s="8"/>
      <c r="G49" s="7">
        <v>0</v>
      </c>
      <c r="H49" s="8"/>
      <c r="I49" s="14">
        <v>185</v>
      </c>
      <c r="J49" s="15"/>
      <c r="K49" s="14">
        <v>0</v>
      </c>
      <c r="L49" s="15"/>
      <c r="M49" s="14">
        <v>0</v>
      </c>
      <c r="N49" s="15"/>
      <c r="O49" s="14">
        <v>0</v>
      </c>
      <c r="P49" s="15"/>
      <c r="Q49" s="14">
        <v>0</v>
      </c>
      <c r="R49" s="15"/>
      <c r="S49" s="14">
        <v>0</v>
      </c>
      <c r="T49" s="15"/>
      <c r="U49" s="14">
        <v>185</v>
      </c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</row>
    <row r="50" spans="1:59" s="2" customFormat="1" ht="16.5">
      <c r="A50" s="10"/>
      <c r="B50" s="10"/>
      <c r="C50" s="9" t="s">
        <v>56</v>
      </c>
      <c r="D50" s="8"/>
      <c r="E50" s="7">
        <v>34</v>
      </c>
      <c r="F50" s="8"/>
      <c r="G50" s="7">
        <v>2</v>
      </c>
      <c r="H50" s="8"/>
      <c r="I50" s="7">
        <v>7</v>
      </c>
      <c r="J50" s="8"/>
      <c r="K50" s="7">
        <v>7</v>
      </c>
      <c r="L50" s="8"/>
      <c r="M50" s="7">
        <v>35</v>
      </c>
      <c r="N50" s="8"/>
      <c r="O50" s="7">
        <v>0</v>
      </c>
      <c r="P50" s="8"/>
      <c r="Q50" s="14">
        <v>0</v>
      </c>
      <c r="R50" s="8"/>
      <c r="S50" s="7">
        <v>0</v>
      </c>
      <c r="T50" s="8"/>
      <c r="U50" s="7">
        <v>85</v>
      </c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</row>
    <row r="51" spans="1:59" s="2" customFormat="1" ht="16.5">
      <c r="A51" s="10"/>
      <c r="B51" s="10"/>
      <c r="C51" s="9" t="s">
        <v>57</v>
      </c>
      <c r="D51" s="8"/>
      <c r="E51" s="7">
        <v>113</v>
      </c>
      <c r="F51" s="8"/>
      <c r="G51" s="7">
        <v>3</v>
      </c>
      <c r="H51" s="8"/>
      <c r="I51" s="7">
        <v>403</v>
      </c>
      <c r="J51" s="8"/>
      <c r="K51" s="7">
        <v>123</v>
      </c>
      <c r="L51" s="8"/>
      <c r="M51" s="7">
        <v>470</v>
      </c>
      <c r="N51" s="8"/>
      <c r="O51" s="7">
        <v>0</v>
      </c>
      <c r="P51" s="8"/>
      <c r="Q51" s="14">
        <v>0</v>
      </c>
      <c r="R51" s="8"/>
      <c r="S51" s="7">
        <v>0</v>
      </c>
      <c r="T51" s="8"/>
      <c r="U51" s="14">
        <v>1112</v>
      </c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</row>
    <row r="52" spans="1:59" ht="16.5">
      <c r="A52" s="13"/>
      <c r="B52" s="30" t="s">
        <v>70</v>
      </c>
      <c r="C52" s="21"/>
      <c r="D52" s="11">
        <f>SUM(E53:E55)</f>
        <v>336</v>
      </c>
      <c r="E52" s="7"/>
      <c r="F52" s="11">
        <f>SUM(G53:G55)</f>
        <v>43</v>
      </c>
      <c r="G52" s="7"/>
      <c r="H52" s="11">
        <f>SUM(I53:I55)</f>
        <v>2952</v>
      </c>
      <c r="I52" s="7"/>
      <c r="J52" s="11">
        <f>SUM(K53:K55)</f>
        <v>537</v>
      </c>
      <c r="K52" s="7"/>
      <c r="L52" s="11">
        <f>SUM(M53:M55)</f>
        <v>1248</v>
      </c>
      <c r="M52" s="7"/>
      <c r="N52" s="11">
        <f>SUM(O53:O55)</f>
        <v>0</v>
      </c>
      <c r="O52" s="7"/>
      <c r="P52" s="11">
        <f>SUM(Q53:Q55)</f>
        <v>0</v>
      </c>
      <c r="Q52" s="7"/>
      <c r="R52" s="11">
        <f>SUM(S53:S55)</f>
        <v>0</v>
      </c>
      <c r="S52" s="7"/>
      <c r="T52" s="11">
        <f>SUM(U53:U55)</f>
        <v>5116</v>
      </c>
      <c r="U52" s="7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</row>
    <row r="53" spans="1:59" s="2" customFormat="1" ht="16.5">
      <c r="A53" s="10"/>
      <c r="B53" s="10"/>
      <c r="C53" s="9" t="s">
        <v>71</v>
      </c>
      <c r="D53" s="8"/>
      <c r="E53" s="7">
        <v>0</v>
      </c>
      <c r="F53" s="8"/>
      <c r="G53" s="7">
        <v>0</v>
      </c>
      <c r="H53" s="8"/>
      <c r="I53" s="7">
        <v>143</v>
      </c>
      <c r="J53" s="8"/>
      <c r="K53" s="7">
        <v>0</v>
      </c>
      <c r="L53" s="8"/>
      <c r="M53" s="7">
        <v>0</v>
      </c>
      <c r="N53" s="8"/>
      <c r="O53" s="7">
        <v>0</v>
      </c>
      <c r="P53" s="8"/>
      <c r="Q53" s="7">
        <v>0</v>
      </c>
      <c r="R53" s="8"/>
      <c r="S53" s="7">
        <v>0</v>
      </c>
      <c r="T53" s="8"/>
      <c r="U53" s="7">
        <v>143</v>
      </c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 s="14"/>
      <c r="BD53"/>
      <c r="BE53"/>
      <c r="BF53"/>
      <c r="BG53"/>
    </row>
    <row r="54" spans="1:59" s="2" customFormat="1" ht="16.5">
      <c r="A54" s="10"/>
      <c r="B54" s="10"/>
      <c r="C54" s="9" t="s">
        <v>58</v>
      </c>
      <c r="D54" s="8"/>
      <c r="E54" s="7">
        <v>314</v>
      </c>
      <c r="F54" s="8"/>
      <c r="G54" s="7">
        <v>41</v>
      </c>
      <c r="H54" s="8"/>
      <c r="I54" s="7">
        <v>2475</v>
      </c>
      <c r="J54" s="8"/>
      <c r="K54" s="7">
        <v>497</v>
      </c>
      <c r="L54" s="8"/>
      <c r="M54" s="7">
        <v>1164</v>
      </c>
      <c r="N54" s="8"/>
      <c r="O54" s="7">
        <v>0</v>
      </c>
      <c r="P54" s="8"/>
      <c r="Q54" s="7">
        <v>0</v>
      </c>
      <c r="R54" s="8"/>
      <c r="S54" s="7">
        <v>0</v>
      </c>
      <c r="T54" s="8"/>
      <c r="U54" s="7">
        <v>4491</v>
      </c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 s="14"/>
      <c r="BD54"/>
      <c r="BE54"/>
      <c r="BF54"/>
      <c r="BG54"/>
    </row>
    <row r="55" spans="1:59" s="2" customFormat="1" ht="16.5">
      <c r="A55" s="10"/>
      <c r="B55" s="10"/>
      <c r="C55" s="9" t="s">
        <v>59</v>
      </c>
      <c r="D55" s="8"/>
      <c r="E55" s="7">
        <v>22</v>
      </c>
      <c r="F55" s="8"/>
      <c r="G55" s="7">
        <v>2</v>
      </c>
      <c r="H55" s="8"/>
      <c r="I55" s="7">
        <v>334</v>
      </c>
      <c r="J55" s="8"/>
      <c r="K55" s="7">
        <v>40</v>
      </c>
      <c r="L55" s="8"/>
      <c r="M55" s="7">
        <v>84</v>
      </c>
      <c r="N55" s="8"/>
      <c r="O55" s="7">
        <v>0</v>
      </c>
      <c r="P55" s="8"/>
      <c r="Q55" s="7">
        <v>0</v>
      </c>
      <c r="R55" s="8"/>
      <c r="S55" s="7">
        <v>0</v>
      </c>
      <c r="T55" s="15"/>
      <c r="U55" s="7">
        <v>482</v>
      </c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 s="14"/>
      <c r="BD55"/>
      <c r="BE55"/>
      <c r="BF55"/>
      <c r="BG55"/>
    </row>
    <row r="56" spans="1:59" ht="24" customHeight="1">
      <c r="A56" s="20" t="s">
        <v>8</v>
      </c>
      <c r="B56" s="20"/>
      <c r="C56" s="19"/>
      <c r="D56" s="18">
        <f>D57+D58</f>
        <v>62</v>
      </c>
      <c r="E56" s="18"/>
      <c r="F56" s="18">
        <f>F57+F58</f>
        <v>4</v>
      </c>
      <c r="G56" s="18"/>
      <c r="H56" s="18">
        <f>H57+H58</f>
        <v>823</v>
      </c>
      <c r="I56" s="18"/>
      <c r="J56" s="18">
        <f>J57+J58</f>
        <v>123</v>
      </c>
      <c r="K56" s="18"/>
      <c r="L56" s="18">
        <f>L57+L58</f>
        <v>361</v>
      </c>
      <c r="M56" s="18"/>
      <c r="N56" s="18">
        <f>N57+N58</f>
        <v>0</v>
      </c>
      <c r="O56" s="18"/>
      <c r="P56" s="18">
        <f>P57+P58</f>
        <v>0</v>
      </c>
      <c r="Q56" s="18"/>
      <c r="R56" s="18">
        <f>R57+R58</f>
        <v>0</v>
      </c>
      <c r="S56" s="18"/>
      <c r="T56" s="18">
        <f>T57+T58</f>
        <v>1373</v>
      </c>
      <c r="U56" s="17"/>
    </row>
    <row r="57" spans="1:59" ht="16.5">
      <c r="A57" s="13"/>
      <c r="B57" s="30" t="s">
        <v>60</v>
      </c>
      <c r="C57" s="12"/>
      <c r="D57" s="11">
        <v>56</v>
      </c>
      <c r="E57" s="7"/>
      <c r="F57" s="11">
        <v>3</v>
      </c>
      <c r="G57" s="7"/>
      <c r="H57" s="11">
        <v>721</v>
      </c>
      <c r="I57" s="7"/>
      <c r="J57" s="11">
        <v>116</v>
      </c>
      <c r="K57" s="7"/>
      <c r="L57" s="11">
        <v>337</v>
      </c>
      <c r="M57" s="7"/>
      <c r="N57" s="11">
        <v>0</v>
      </c>
      <c r="O57" s="7"/>
      <c r="P57" s="11">
        <v>0</v>
      </c>
      <c r="Q57" s="7"/>
      <c r="R57" s="11">
        <v>0</v>
      </c>
      <c r="S57" s="7"/>
      <c r="T57" s="11">
        <v>1233</v>
      </c>
      <c r="U57" s="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9" ht="16.5">
      <c r="A58" s="13"/>
      <c r="B58" s="30" t="s">
        <v>61</v>
      </c>
      <c r="C58" s="12"/>
      <c r="D58" s="11">
        <v>6</v>
      </c>
      <c r="E58" s="7"/>
      <c r="F58" s="11">
        <v>1</v>
      </c>
      <c r="G58" s="7"/>
      <c r="H58" s="11">
        <v>102</v>
      </c>
      <c r="I58" s="7"/>
      <c r="J58" s="11">
        <v>7</v>
      </c>
      <c r="K58" s="7"/>
      <c r="L58" s="11">
        <v>24</v>
      </c>
      <c r="M58" s="7"/>
      <c r="N58" s="11">
        <v>0</v>
      </c>
      <c r="O58" s="7"/>
      <c r="P58" s="11">
        <v>0</v>
      </c>
      <c r="Q58" s="7"/>
      <c r="R58" s="11">
        <v>0</v>
      </c>
      <c r="S58" s="7"/>
      <c r="T58" s="16">
        <v>140</v>
      </c>
      <c r="U58" s="7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9" ht="24" customHeight="1">
      <c r="A59" s="20" t="s">
        <v>7</v>
      </c>
      <c r="B59" s="20"/>
      <c r="C59" s="19"/>
      <c r="D59" s="18">
        <f>D60+D65+D70+D75</f>
        <v>1223</v>
      </c>
      <c r="E59" s="18"/>
      <c r="F59" s="18">
        <f>F60+F65+F70+F75</f>
        <v>50</v>
      </c>
      <c r="G59" s="18"/>
      <c r="H59" s="18">
        <f>H60+H65+H70+H75</f>
        <v>4378</v>
      </c>
      <c r="I59" s="18"/>
      <c r="J59" s="18">
        <f>J60+J65+J70+J75</f>
        <v>1370</v>
      </c>
      <c r="K59" s="18"/>
      <c r="L59" s="18">
        <f>L60+L65+L70+L75</f>
        <v>3832</v>
      </c>
      <c r="M59" s="18"/>
      <c r="N59" s="18">
        <f>N60+N65+N70+N75</f>
        <v>0</v>
      </c>
      <c r="O59" s="18"/>
      <c r="P59" s="18">
        <f>P60+P65+P70+P75</f>
        <v>0</v>
      </c>
      <c r="Q59" s="18"/>
      <c r="R59" s="18">
        <f>R60+R65+R70+R75</f>
        <v>7</v>
      </c>
      <c r="S59" s="18"/>
      <c r="T59" s="18">
        <f>T60+T65+T70+T75</f>
        <v>10860</v>
      </c>
      <c r="U59" s="17"/>
    </row>
    <row r="60" spans="1:59" ht="16.5">
      <c r="A60" s="13"/>
      <c r="B60" s="30" t="s">
        <v>62</v>
      </c>
      <c r="C60" s="21"/>
      <c r="D60" s="11">
        <f>SUM(E61:E64)</f>
        <v>69</v>
      </c>
      <c r="E60" s="7"/>
      <c r="F60" s="11">
        <f>SUM(G61:G64)</f>
        <v>3</v>
      </c>
      <c r="G60" s="7"/>
      <c r="H60" s="11">
        <f>SUM(I61:I64)</f>
        <v>427</v>
      </c>
      <c r="I60" s="7"/>
      <c r="J60" s="11">
        <f>SUM(K61:K64)</f>
        <v>69</v>
      </c>
      <c r="K60" s="7"/>
      <c r="L60" s="11">
        <f>SUM(M61:M64)</f>
        <v>188</v>
      </c>
      <c r="M60" s="7"/>
      <c r="N60" s="11">
        <f>SUM(O61:O64)</f>
        <v>0</v>
      </c>
      <c r="O60" s="7"/>
      <c r="P60" s="11">
        <f>SUM(Q61:Q64)</f>
        <v>0</v>
      </c>
      <c r="Q60" s="7"/>
      <c r="R60" s="11">
        <f>SUM(S61:S64)</f>
        <v>0</v>
      </c>
      <c r="S60" s="7"/>
      <c r="T60" s="11">
        <f>SUM(U61:U64)</f>
        <v>756</v>
      </c>
      <c r="U60" s="7"/>
    </row>
    <row r="61" spans="1:59" ht="16.5">
      <c r="A61" s="13"/>
      <c r="B61" s="30"/>
      <c r="C61" s="9" t="s">
        <v>2</v>
      </c>
      <c r="D61" s="11"/>
      <c r="E61" s="7">
        <v>0</v>
      </c>
      <c r="F61" s="11"/>
      <c r="G61" s="7">
        <v>0</v>
      </c>
      <c r="H61" s="11"/>
      <c r="I61" s="7">
        <v>1</v>
      </c>
      <c r="J61" s="11"/>
      <c r="K61" s="7">
        <v>0</v>
      </c>
      <c r="L61" s="11"/>
      <c r="M61" s="7">
        <v>0</v>
      </c>
      <c r="N61" s="11"/>
      <c r="O61" s="7">
        <v>0</v>
      </c>
      <c r="P61" s="11"/>
      <c r="Q61" s="7">
        <v>0</v>
      </c>
      <c r="R61" s="11"/>
      <c r="S61" s="7">
        <v>0</v>
      </c>
      <c r="T61" s="11"/>
      <c r="U61" s="7">
        <v>1</v>
      </c>
    </row>
    <row r="62" spans="1:59" s="2" customFormat="1" ht="16.5">
      <c r="A62" s="10"/>
      <c r="B62" s="10"/>
      <c r="C62" s="9" t="s">
        <v>63</v>
      </c>
      <c r="D62" s="8"/>
      <c r="E62" s="7">
        <v>42</v>
      </c>
      <c r="F62" s="8"/>
      <c r="G62" s="7">
        <v>2</v>
      </c>
      <c r="H62" s="8"/>
      <c r="I62" s="7">
        <v>260</v>
      </c>
      <c r="J62" s="8"/>
      <c r="K62" s="7">
        <v>39</v>
      </c>
      <c r="L62" s="8"/>
      <c r="M62" s="7">
        <v>112</v>
      </c>
      <c r="N62" s="8"/>
      <c r="O62" s="7">
        <v>0</v>
      </c>
      <c r="P62" s="8"/>
      <c r="Q62" s="7">
        <v>0</v>
      </c>
      <c r="R62" s="8"/>
      <c r="S62" s="7">
        <v>0</v>
      </c>
      <c r="T62" s="8"/>
      <c r="U62" s="7">
        <v>455</v>
      </c>
      <c r="AI62" s="1"/>
    </row>
    <row r="63" spans="1:59" s="2" customFormat="1" ht="16.5">
      <c r="A63" s="10"/>
      <c r="B63" s="10"/>
      <c r="C63" s="9" t="s">
        <v>64</v>
      </c>
      <c r="D63" s="8"/>
      <c r="E63" s="7">
        <v>21</v>
      </c>
      <c r="F63" s="8"/>
      <c r="G63" s="7">
        <v>1</v>
      </c>
      <c r="H63" s="8"/>
      <c r="I63" s="7">
        <v>121</v>
      </c>
      <c r="J63" s="8"/>
      <c r="K63" s="7">
        <v>18</v>
      </c>
      <c r="L63" s="8"/>
      <c r="M63" s="7">
        <v>47</v>
      </c>
      <c r="N63" s="8"/>
      <c r="O63" s="7">
        <v>0</v>
      </c>
      <c r="P63" s="8"/>
      <c r="Q63" s="7">
        <v>0</v>
      </c>
      <c r="R63" s="8"/>
      <c r="S63" s="7">
        <v>0</v>
      </c>
      <c r="T63" s="8"/>
      <c r="U63" s="7">
        <v>208</v>
      </c>
      <c r="AI63" s="1"/>
    </row>
    <row r="64" spans="1:59" s="2" customFormat="1" ht="16.5">
      <c r="A64" s="10"/>
      <c r="B64" s="10"/>
      <c r="C64" s="9" t="s">
        <v>4</v>
      </c>
      <c r="D64" s="8"/>
      <c r="E64" s="7">
        <v>6</v>
      </c>
      <c r="F64" s="8"/>
      <c r="G64" s="7">
        <v>0</v>
      </c>
      <c r="H64" s="8"/>
      <c r="I64" s="7">
        <v>45</v>
      </c>
      <c r="J64" s="8"/>
      <c r="K64" s="7">
        <v>12</v>
      </c>
      <c r="L64" s="8"/>
      <c r="M64" s="7">
        <v>29</v>
      </c>
      <c r="N64" s="8"/>
      <c r="O64" s="7">
        <v>0</v>
      </c>
      <c r="P64" s="8"/>
      <c r="Q64" s="7">
        <v>0</v>
      </c>
      <c r="R64" s="8"/>
      <c r="S64" s="7">
        <v>0</v>
      </c>
      <c r="T64" s="8"/>
      <c r="U64" s="7">
        <v>92</v>
      </c>
      <c r="AI64" s="1"/>
    </row>
    <row r="65" spans="1:35" ht="16.5">
      <c r="A65" s="13"/>
      <c r="B65" s="30" t="s">
        <v>65</v>
      </c>
      <c r="C65" s="21"/>
      <c r="D65" s="11">
        <f>SUM(E66:E69)</f>
        <v>284</v>
      </c>
      <c r="E65" s="7"/>
      <c r="F65" s="11">
        <f>SUM(G66:G69)</f>
        <v>20</v>
      </c>
      <c r="G65" s="7"/>
      <c r="H65" s="11">
        <f>SUM(I66:I69)</f>
        <v>883</v>
      </c>
      <c r="I65" s="7"/>
      <c r="J65" s="11">
        <f>SUM(K66:K69)</f>
        <v>371</v>
      </c>
      <c r="K65" s="7"/>
      <c r="L65" s="11">
        <f>SUM(M66:M69)</f>
        <v>1053</v>
      </c>
      <c r="M65" s="7"/>
      <c r="N65" s="11">
        <f>SUM(O66:O69)</f>
        <v>0</v>
      </c>
      <c r="O65" s="7"/>
      <c r="P65" s="11">
        <f>SUM(Q66:Q69)</f>
        <v>0</v>
      </c>
      <c r="Q65" s="7"/>
      <c r="R65" s="11">
        <f>SUM(S66:S69)</f>
        <v>0</v>
      </c>
      <c r="S65" s="7"/>
      <c r="T65" s="11">
        <f>SUM(U66:U69)</f>
        <v>2611</v>
      </c>
      <c r="U65" s="7"/>
    </row>
    <row r="66" spans="1:35" ht="16.5">
      <c r="A66" s="13"/>
      <c r="B66" s="30"/>
      <c r="C66" s="9" t="s">
        <v>1</v>
      </c>
      <c r="D66" s="11"/>
      <c r="E66" s="7">
        <v>6</v>
      </c>
      <c r="F66" s="11"/>
      <c r="G66" s="7">
        <v>0</v>
      </c>
      <c r="H66" s="11"/>
      <c r="I66" s="7">
        <v>4</v>
      </c>
      <c r="J66" s="11"/>
      <c r="K66" s="7">
        <v>7</v>
      </c>
      <c r="L66" s="11"/>
      <c r="M66" s="7">
        <v>28</v>
      </c>
      <c r="N66" s="11"/>
      <c r="O66" s="7">
        <v>0</v>
      </c>
      <c r="P66" s="11"/>
      <c r="Q66" s="7">
        <v>0</v>
      </c>
      <c r="R66" s="11"/>
      <c r="S66" s="7">
        <v>0</v>
      </c>
      <c r="T66" s="16"/>
      <c r="U66" s="7">
        <v>45</v>
      </c>
    </row>
    <row r="67" spans="1:35" ht="16.5">
      <c r="A67" s="13"/>
      <c r="B67" s="30"/>
      <c r="C67" s="9" t="s">
        <v>66</v>
      </c>
      <c r="D67" s="11"/>
      <c r="E67" s="7">
        <v>118</v>
      </c>
      <c r="F67" s="11"/>
      <c r="G67" s="7">
        <v>2</v>
      </c>
      <c r="H67" s="11"/>
      <c r="I67" s="7">
        <v>302</v>
      </c>
      <c r="J67" s="11"/>
      <c r="K67" s="7">
        <v>160</v>
      </c>
      <c r="L67" s="11"/>
      <c r="M67" s="7">
        <v>503</v>
      </c>
      <c r="N67" s="11"/>
      <c r="O67" s="7">
        <v>0</v>
      </c>
      <c r="P67" s="11"/>
      <c r="Q67" s="7">
        <v>0</v>
      </c>
      <c r="R67" s="11"/>
      <c r="S67" s="7">
        <v>0</v>
      </c>
      <c r="T67" s="16"/>
      <c r="U67" s="7">
        <v>1085</v>
      </c>
    </row>
    <row r="68" spans="1:35" s="2" customFormat="1" ht="16.5">
      <c r="A68" s="10"/>
      <c r="B68" s="10"/>
      <c r="C68" s="9" t="s">
        <v>3</v>
      </c>
      <c r="D68" s="8"/>
      <c r="E68" s="7">
        <v>47</v>
      </c>
      <c r="F68" s="8"/>
      <c r="G68" s="7">
        <v>0</v>
      </c>
      <c r="H68" s="8"/>
      <c r="I68" s="7">
        <v>219</v>
      </c>
      <c r="J68" s="8"/>
      <c r="K68" s="7">
        <v>49</v>
      </c>
      <c r="L68" s="8"/>
      <c r="M68" s="7">
        <v>130</v>
      </c>
      <c r="N68" s="8"/>
      <c r="O68" s="7">
        <v>0</v>
      </c>
      <c r="P68" s="8"/>
      <c r="Q68" s="7">
        <v>0</v>
      </c>
      <c r="R68" s="8"/>
      <c r="S68" s="7">
        <v>0</v>
      </c>
      <c r="T68" s="8"/>
      <c r="U68" s="7">
        <v>445</v>
      </c>
      <c r="AI68" s="1"/>
    </row>
    <row r="69" spans="1:35" s="2" customFormat="1" ht="16.5">
      <c r="A69" s="10"/>
      <c r="B69" s="10"/>
      <c r="C69" s="9" t="s">
        <v>6</v>
      </c>
      <c r="D69" s="8"/>
      <c r="E69" s="7">
        <v>113</v>
      </c>
      <c r="F69" s="8"/>
      <c r="G69" s="7">
        <v>18</v>
      </c>
      <c r="H69" s="8"/>
      <c r="I69" s="7">
        <v>358</v>
      </c>
      <c r="J69" s="8"/>
      <c r="K69" s="7">
        <v>155</v>
      </c>
      <c r="L69" s="8"/>
      <c r="M69" s="7">
        <v>392</v>
      </c>
      <c r="N69" s="8"/>
      <c r="O69" s="7">
        <v>0</v>
      </c>
      <c r="P69" s="8"/>
      <c r="Q69" s="7">
        <v>0</v>
      </c>
      <c r="R69" s="8"/>
      <c r="S69" s="7">
        <v>0</v>
      </c>
      <c r="T69" s="8"/>
      <c r="U69" s="7">
        <v>1036</v>
      </c>
      <c r="AI69" s="1"/>
    </row>
    <row r="70" spans="1:35" ht="16.5">
      <c r="A70" s="13"/>
      <c r="B70" s="30" t="s">
        <v>67</v>
      </c>
      <c r="C70" s="21"/>
      <c r="D70" s="11">
        <f>SUM(E71:E74)</f>
        <v>713</v>
      </c>
      <c r="E70" s="7"/>
      <c r="F70" s="11">
        <f>SUM(G71:G74)</f>
        <v>22</v>
      </c>
      <c r="G70" s="7"/>
      <c r="H70" s="11">
        <f>SUM(I71:I74)</f>
        <v>2573</v>
      </c>
      <c r="I70" s="7"/>
      <c r="J70" s="11">
        <f>SUM(K71:K74)</f>
        <v>924</v>
      </c>
      <c r="K70" s="7"/>
      <c r="L70" s="11">
        <f>SUM(M71:M74)</f>
        <v>2552</v>
      </c>
      <c r="M70" s="7"/>
      <c r="N70" s="11">
        <f>SUM(O71:O74)</f>
        <v>0</v>
      </c>
      <c r="O70" s="7"/>
      <c r="P70" s="11">
        <f>SUM(Q71:Q74)</f>
        <v>0</v>
      </c>
      <c r="Q70" s="7"/>
      <c r="R70" s="11">
        <f>SUM(S71:S74)</f>
        <v>7</v>
      </c>
      <c r="S70" s="7"/>
      <c r="T70" s="11">
        <f>SUM(U71:U74)</f>
        <v>6791</v>
      </c>
      <c r="U70" s="7"/>
    </row>
    <row r="71" spans="1:35" s="2" customFormat="1" ht="16.5">
      <c r="A71" s="10"/>
      <c r="B71" s="10"/>
      <c r="C71" s="9" t="s">
        <v>2</v>
      </c>
      <c r="D71" s="8"/>
      <c r="E71" s="7">
        <v>284</v>
      </c>
      <c r="F71" s="8"/>
      <c r="G71" s="7">
        <v>3</v>
      </c>
      <c r="H71" s="8"/>
      <c r="I71" s="7">
        <v>514</v>
      </c>
      <c r="J71" s="8"/>
      <c r="K71" s="7">
        <v>222</v>
      </c>
      <c r="L71" s="8"/>
      <c r="M71" s="7">
        <v>608</v>
      </c>
      <c r="N71" s="8"/>
      <c r="O71" s="7">
        <v>0</v>
      </c>
      <c r="P71" s="8"/>
      <c r="Q71" s="7">
        <v>0</v>
      </c>
      <c r="R71" s="8"/>
      <c r="S71" s="7">
        <v>2</v>
      </c>
      <c r="T71" s="8"/>
      <c r="U71" s="7">
        <v>1633</v>
      </c>
      <c r="AI71" s="1"/>
    </row>
    <row r="72" spans="1:35" s="2" customFormat="1" ht="16.5">
      <c r="A72" s="10"/>
      <c r="B72" s="10"/>
      <c r="C72" s="9" t="s">
        <v>3</v>
      </c>
      <c r="D72" s="8"/>
      <c r="E72" s="7">
        <v>0</v>
      </c>
      <c r="F72" s="8"/>
      <c r="G72" s="7">
        <v>0</v>
      </c>
      <c r="H72" s="8"/>
      <c r="I72" s="7">
        <v>0</v>
      </c>
      <c r="J72" s="8"/>
      <c r="K72" s="7">
        <v>0</v>
      </c>
      <c r="L72" s="8"/>
      <c r="M72" s="7">
        <v>1</v>
      </c>
      <c r="N72" s="8"/>
      <c r="O72" s="7">
        <v>0</v>
      </c>
      <c r="P72" s="8"/>
      <c r="Q72" s="7">
        <v>0</v>
      </c>
      <c r="R72" s="8"/>
      <c r="S72" s="7">
        <v>0</v>
      </c>
      <c r="T72" s="8"/>
      <c r="U72" s="7">
        <v>1</v>
      </c>
      <c r="AI72" s="1"/>
    </row>
    <row r="73" spans="1:35" s="2" customFormat="1" ht="16.5">
      <c r="A73" s="10"/>
      <c r="B73" s="10"/>
      <c r="C73" s="9" t="s">
        <v>72</v>
      </c>
      <c r="D73" s="8"/>
      <c r="E73" s="7">
        <v>247</v>
      </c>
      <c r="F73" s="8"/>
      <c r="G73" s="7">
        <v>13</v>
      </c>
      <c r="H73" s="8"/>
      <c r="I73" s="7">
        <v>1458</v>
      </c>
      <c r="J73" s="8"/>
      <c r="K73" s="7">
        <v>427</v>
      </c>
      <c r="L73" s="8"/>
      <c r="M73" s="7">
        <v>1236</v>
      </c>
      <c r="N73" s="8"/>
      <c r="O73" s="7">
        <v>0</v>
      </c>
      <c r="P73" s="8"/>
      <c r="Q73" s="7">
        <v>0</v>
      </c>
      <c r="R73" s="8"/>
      <c r="S73" s="7">
        <v>1</v>
      </c>
      <c r="T73" s="8"/>
      <c r="U73" s="7">
        <v>3382</v>
      </c>
      <c r="AI73" s="1"/>
    </row>
    <row r="74" spans="1:35" s="2" customFormat="1" ht="16.5">
      <c r="A74" s="10"/>
      <c r="B74" s="10"/>
      <c r="C74" s="9" t="s">
        <v>73</v>
      </c>
      <c r="D74" s="8"/>
      <c r="E74" s="7">
        <v>182</v>
      </c>
      <c r="F74" s="8"/>
      <c r="G74" s="7">
        <v>6</v>
      </c>
      <c r="H74" s="8"/>
      <c r="I74" s="14">
        <v>601</v>
      </c>
      <c r="J74" s="15"/>
      <c r="K74" s="14">
        <v>275</v>
      </c>
      <c r="L74" s="15"/>
      <c r="M74" s="14">
        <v>707</v>
      </c>
      <c r="N74" s="15"/>
      <c r="O74" s="14">
        <v>0</v>
      </c>
      <c r="P74" s="15"/>
      <c r="Q74" s="14">
        <v>0</v>
      </c>
      <c r="R74" s="15"/>
      <c r="S74" s="14">
        <v>4</v>
      </c>
      <c r="T74" s="15"/>
      <c r="U74" s="14">
        <v>1775</v>
      </c>
      <c r="AI74" s="1"/>
    </row>
    <row r="75" spans="1:35" ht="16.5">
      <c r="A75" s="13"/>
      <c r="B75" s="30" t="s">
        <v>68</v>
      </c>
      <c r="C75" s="12"/>
      <c r="D75" s="11">
        <f>SUM(E76:E77)</f>
        <v>157</v>
      </c>
      <c r="E75" s="7"/>
      <c r="F75" s="11">
        <f>SUM(G76:G77)</f>
        <v>5</v>
      </c>
      <c r="G75" s="7"/>
      <c r="H75" s="11">
        <f>SUM(I76:I77)</f>
        <v>495</v>
      </c>
      <c r="I75" s="7"/>
      <c r="J75" s="11">
        <f>SUM(K76:K77)</f>
        <v>6</v>
      </c>
      <c r="K75" s="7"/>
      <c r="L75" s="11">
        <f>SUM(M76:M77)</f>
        <v>39</v>
      </c>
      <c r="M75" s="7"/>
      <c r="N75" s="11">
        <f>SUM(O76:O77)</f>
        <v>0</v>
      </c>
      <c r="O75" s="7"/>
      <c r="P75" s="11">
        <f>SUM(Q76:Q77)</f>
        <v>0</v>
      </c>
      <c r="Q75" s="7"/>
      <c r="R75" s="11">
        <f>SUM(S76:S77)</f>
        <v>0</v>
      </c>
      <c r="S75" s="7"/>
      <c r="T75" s="11">
        <f>SUM(U76:U77)</f>
        <v>702</v>
      </c>
      <c r="U75" s="7"/>
    </row>
    <row r="76" spans="1:35" ht="16.5">
      <c r="A76" s="13"/>
      <c r="B76" s="30"/>
      <c r="C76" s="9" t="s">
        <v>5</v>
      </c>
      <c r="D76" s="8"/>
      <c r="E76" s="7">
        <v>144</v>
      </c>
      <c r="F76" s="8"/>
      <c r="G76" s="7">
        <v>4</v>
      </c>
      <c r="H76" s="8"/>
      <c r="I76" s="7">
        <v>455</v>
      </c>
      <c r="J76" s="8"/>
      <c r="K76" s="7">
        <v>6</v>
      </c>
      <c r="L76" s="8"/>
      <c r="M76" s="7">
        <v>31</v>
      </c>
      <c r="N76" s="8"/>
      <c r="O76" s="7">
        <v>0</v>
      </c>
      <c r="P76" s="8"/>
      <c r="Q76" s="7">
        <v>0</v>
      </c>
      <c r="R76" s="8"/>
      <c r="S76" s="7">
        <v>0</v>
      </c>
      <c r="T76" s="8"/>
      <c r="U76" s="7">
        <v>640</v>
      </c>
    </row>
    <row r="77" spans="1:35" s="2" customFormat="1" ht="16.5">
      <c r="A77" s="10"/>
      <c r="B77" s="10"/>
      <c r="C77" s="9" t="s">
        <v>69</v>
      </c>
      <c r="D77" s="8"/>
      <c r="E77" s="7">
        <v>13</v>
      </c>
      <c r="F77" s="8"/>
      <c r="G77" s="7">
        <v>1</v>
      </c>
      <c r="H77" s="8"/>
      <c r="I77" s="7">
        <v>40</v>
      </c>
      <c r="J77" s="8"/>
      <c r="K77" s="7">
        <v>0</v>
      </c>
      <c r="L77" s="8"/>
      <c r="M77" s="7">
        <v>8</v>
      </c>
      <c r="N77" s="8"/>
      <c r="O77" s="7">
        <v>0</v>
      </c>
      <c r="P77" s="8"/>
      <c r="Q77" s="7">
        <v>0</v>
      </c>
      <c r="R77" s="8"/>
      <c r="S77" s="7">
        <v>0</v>
      </c>
      <c r="T77" s="8"/>
      <c r="U77" s="7">
        <v>62</v>
      </c>
      <c r="AI77" s="1"/>
    </row>
    <row r="78" spans="1:35" ht="24" customHeight="1">
      <c r="A78" s="31" t="s">
        <v>82</v>
      </c>
      <c r="B78" s="20"/>
      <c r="C78" s="19"/>
      <c r="D78" s="18">
        <f>D79</f>
        <v>0</v>
      </c>
      <c r="E78" s="18"/>
      <c r="F78" s="18">
        <f>F79</f>
        <v>0</v>
      </c>
      <c r="G78" s="18"/>
      <c r="H78" s="18">
        <f>H79</f>
        <v>27</v>
      </c>
      <c r="I78" s="18"/>
      <c r="J78" s="18">
        <f>J79</f>
        <v>0</v>
      </c>
      <c r="K78" s="18"/>
      <c r="L78" s="18">
        <f>L79</f>
        <v>23</v>
      </c>
      <c r="M78" s="18"/>
      <c r="N78" s="18">
        <f>N79</f>
        <v>0</v>
      </c>
      <c r="O78" s="18"/>
      <c r="P78" s="18">
        <f>P79</f>
        <v>0</v>
      </c>
      <c r="Q78" s="18"/>
      <c r="R78" s="18">
        <f>R79</f>
        <v>0</v>
      </c>
      <c r="S78" s="18"/>
      <c r="T78" s="18">
        <f>T79</f>
        <v>50</v>
      </c>
      <c r="U78" s="17"/>
    </row>
    <row r="79" spans="1:35" ht="16.5">
      <c r="A79" s="13"/>
      <c r="B79" s="30" t="s">
        <v>78</v>
      </c>
      <c r="C79" s="32"/>
      <c r="D79" s="11">
        <f>SUM(E80:E85)</f>
        <v>0</v>
      </c>
      <c r="E79" s="7"/>
      <c r="F79" s="11">
        <f>SUM(G80:G85)</f>
        <v>0</v>
      </c>
      <c r="G79" s="7"/>
      <c r="H79" s="11">
        <f>SUM(I80:I85)</f>
        <v>27</v>
      </c>
      <c r="I79" s="7"/>
      <c r="J79" s="11">
        <f>SUM(K80:K85)</f>
        <v>0</v>
      </c>
      <c r="K79" s="7"/>
      <c r="L79" s="11">
        <f>SUM(M80:M85)</f>
        <v>23</v>
      </c>
      <c r="M79" s="7"/>
      <c r="N79" s="11">
        <f>SUM(O80:O85)</f>
        <v>0</v>
      </c>
      <c r="O79" s="7"/>
      <c r="P79" s="11">
        <f>SUM(Q80:Q85)</f>
        <v>0</v>
      </c>
      <c r="Q79" s="7"/>
      <c r="R79" s="11">
        <f>SUM(S80:S85)</f>
        <v>0</v>
      </c>
      <c r="S79" s="7"/>
      <c r="T79" s="11">
        <f>SUM(U80:U85)</f>
        <v>50</v>
      </c>
      <c r="U79" s="7"/>
    </row>
    <row r="80" spans="1:35" ht="16.5">
      <c r="A80" s="13"/>
      <c r="B80" s="30"/>
      <c r="C80" s="9" t="s">
        <v>74</v>
      </c>
      <c r="D80" s="11"/>
      <c r="E80" s="7">
        <v>0</v>
      </c>
      <c r="F80" s="11"/>
      <c r="G80" s="7">
        <v>0</v>
      </c>
      <c r="H80" s="11"/>
      <c r="I80" s="7">
        <v>13</v>
      </c>
      <c r="J80" s="11"/>
      <c r="K80" s="7">
        <v>0</v>
      </c>
      <c r="L80" s="11"/>
      <c r="M80" s="7">
        <v>3</v>
      </c>
      <c r="N80" s="11"/>
      <c r="O80" s="7">
        <v>0</v>
      </c>
      <c r="P80" s="11"/>
      <c r="Q80" s="7">
        <v>0</v>
      </c>
      <c r="R80" s="11"/>
      <c r="S80" s="7">
        <v>0</v>
      </c>
      <c r="T80" s="16"/>
      <c r="U80" s="7">
        <v>16</v>
      </c>
    </row>
    <row r="81" spans="1:31" ht="16.5">
      <c r="A81" s="13"/>
      <c r="B81" s="30"/>
      <c r="C81" s="9" t="s">
        <v>75</v>
      </c>
      <c r="D81" s="11"/>
      <c r="E81" s="7">
        <v>0</v>
      </c>
      <c r="F81" s="11"/>
      <c r="G81" s="7">
        <v>0</v>
      </c>
      <c r="H81" s="11"/>
      <c r="I81" s="7">
        <v>7</v>
      </c>
      <c r="J81" s="11"/>
      <c r="K81" s="7">
        <v>0</v>
      </c>
      <c r="L81" s="11"/>
      <c r="M81" s="7">
        <v>1</v>
      </c>
      <c r="N81" s="11"/>
      <c r="O81" s="7">
        <v>0</v>
      </c>
      <c r="P81" s="11"/>
      <c r="Q81" s="7">
        <v>0</v>
      </c>
      <c r="R81" s="11"/>
      <c r="S81" s="7">
        <v>0</v>
      </c>
      <c r="T81" s="16"/>
      <c r="U81" s="7">
        <v>8</v>
      </c>
    </row>
    <row r="82" spans="1:31" ht="16.5">
      <c r="A82" s="13"/>
      <c r="B82" s="30"/>
      <c r="C82" s="9" t="s">
        <v>79</v>
      </c>
      <c r="D82" s="11"/>
      <c r="E82" s="7">
        <v>0</v>
      </c>
      <c r="F82" s="11"/>
      <c r="G82" s="7">
        <v>0</v>
      </c>
      <c r="H82" s="11"/>
      <c r="I82" s="7">
        <v>1</v>
      </c>
      <c r="J82" s="11"/>
      <c r="K82" s="7">
        <v>0</v>
      </c>
      <c r="L82" s="11"/>
      <c r="M82" s="7">
        <v>2</v>
      </c>
      <c r="N82" s="11"/>
      <c r="O82" s="7">
        <v>0</v>
      </c>
      <c r="P82" s="11"/>
      <c r="Q82" s="7">
        <v>0</v>
      </c>
      <c r="R82" s="11"/>
      <c r="S82" s="7">
        <v>0</v>
      </c>
      <c r="T82" s="16"/>
      <c r="U82" s="7">
        <v>3</v>
      </c>
      <c r="W82" s="2"/>
    </row>
    <row r="83" spans="1:31" s="2" customFormat="1" ht="16.5">
      <c r="A83" s="10"/>
      <c r="B83" s="10"/>
      <c r="C83" s="9" t="s">
        <v>76</v>
      </c>
      <c r="D83" s="8"/>
      <c r="E83" s="7">
        <v>0</v>
      </c>
      <c r="F83" s="8"/>
      <c r="G83" s="7">
        <v>0</v>
      </c>
      <c r="H83" s="8"/>
      <c r="I83" s="7">
        <v>6</v>
      </c>
      <c r="J83" s="8"/>
      <c r="K83" s="7">
        <v>0</v>
      </c>
      <c r="L83" s="8"/>
      <c r="M83" s="7">
        <v>5</v>
      </c>
      <c r="N83" s="8"/>
      <c r="O83" s="7">
        <v>0</v>
      </c>
      <c r="P83" s="8"/>
      <c r="Q83" s="7">
        <v>0</v>
      </c>
      <c r="R83" s="8"/>
      <c r="S83" s="7">
        <v>0</v>
      </c>
      <c r="T83" s="8"/>
      <c r="U83" s="7">
        <v>11</v>
      </c>
      <c r="W83" s="1"/>
      <c r="X83" s="1"/>
      <c r="Y83" s="1"/>
      <c r="Z83" s="1"/>
      <c r="AA83" s="1"/>
      <c r="AB83" s="1"/>
      <c r="AC83" s="1"/>
      <c r="AD83" s="1"/>
      <c r="AE83" s="1"/>
    </row>
    <row r="84" spans="1:31" s="2" customFormat="1" ht="16.5">
      <c r="A84" s="10"/>
      <c r="B84" s="10"/>
      <c r="C84" s="9" t="s">
        <v>77</v>
      </c>
      <c r="D84" s="8"/>
      <c r="E84" s="7">
        <v>0</v>
      </c>
      <c r="F84" s="8"/>
      <c r="G84" s="7">
        <v>0</v>
      </c>
      <c r="H84" s="8"/>
      <c r="I84" s="7">
        <v>0</v>
      </c>
      <c r="J84" s="8"/>
      <c r="K84" s="7">
        <v>0</v>
      </c>
      <c r="L84" s="8"/>
      <c r="M84" s="7">
        <v>10</v>
      </c>
      <c r="N84" s="8"/>
      <c r="O84" s="7">
        <v>0</v>
      </c>
      <c r="P84" s="8"/>
      <c r="Q84" s="7">
        <v>0</v>
      </c>
      <c r="R84" s="8"/>
      <c r="S84" s="7">
        <v>0</v>
      </c>
      <c r="T84" s="8"/>
      <c r="U84" s="7">
        <v>10</v>
      </c>
      <c r="W84" s="1"/>
      <c r="X84" s="1"/>
      <c r="Y84" s="1"/>
      <c r="Z84" s="1"/>
      <c r="AA84" s="1"/>
      <c r="AB84" s="1"/>
      <c r="AC84" s="1"/>
      <c r="AD84" s="1"/>
      <c r="AE84" s="1"/>
    </row>
    <row r="85" spans="1:31" ht="16.5">
      <c r="A85" s="13"/>
      <c r="B85" s="30"/>
      <c r="C85" s="9" t="s">
        <v>80</v>
      </c>
      <c r="D85" s="11"/>
      <c r="E85" s="7">
        <v>0</v>
      </c>
      <c r="F85" s="11"/>
      <c r="G85" s="7">
        <v>0</v>
      </c>
      <c r="H85" s="11"/>
      <c r="I85" s="7">
        <v>0</v>
      </c>
      <c r="J85" s="11"/>
      <c r="K85" s="7">
        <v>0</v>
      </c>
      <c r="L85" s="11"/>
      <c r="M85" s="7">
        <v>2</v>
      </c>
      <c r="N85" s="11"/>
      <c r="O85" s="7">
        <v>0</v>
      </c>
      <c r="P85" s="11"/>
      <c r="Q85" s="7">
        <v>0</v>
      </c>
      <c r="R85" s="11"/>
      <c r="S85" s="7">
        <v>0</v>
      </c>
      <c r="T85" s="11"/>
      <c r="U85" s="7">
        <v>2</v>
      </c>
    </row>
    <row r="86" spans="1:31" ht="16.5">
      <c r="A86" s="6" t="s">
        <v>0</v>
      </c>
      <c r="B86" s="6"/>
      <c r="C86" s="6"/>
      <c r="D86" s="5">
        <f>D11+D45+D56+D59+D78</f>
        <v>3118</v>
      </c>
      <c r="E86" s="5"/>
      <c r="F86" s="5">
        <f>F11+F45+F56+F59+F78</f>
        <v>244</v>
      </c>
      <c r="G86" s="5"/>
      <c r="H86" s="5">
        <f>H11+H45+H56+H59+H78</f>
        <v>20161</v>
      </c>
      <c r="I86" s="5"/>
      <c r="J86" s="5">
        <f>J11+J45+J56+J59+J78</f>
        <v>4235</v>
      </c>
      <c r="K86" s="5"/>
      <c r="L86" s="5">
        <f>L11+L45+L56+L59+L78</f>
        <v>11101</v>
      </c>
      <c r="M86" s="5"/>
      <c r="N86" s="5">
        <f>N11+N45+N56+N59+N78</f>
        <v>1</v>
      </c>
      <c r="O86" s="5"/>
      <c r="P86" s="5">
        <f>P11+P45+P56+P59+P78</f>
        <v>0</v>
      </c>
      <c r="Q86" s="5"/>
      <c r="R86" s="5">
        <f>R11+R45+R56+R59+R78</f>
        <v>14</v>
      </c>
      <c r="S86" s="5"/>
      <c r="T86" s="5">
        <f>T11+T45+T56+T59+T78</f>
        <v>38874</v>
      </c>
      <c r="U86" s="4"/>
    </row>
  </sheetData>
  <mergeCells count="9">
    <mergeCell ref="P10:Q10"/>
    <mergeCell ref="R10:S10"/>
    <mergeCell ref="T10:U10"/>
    <mergeCell ref="D10:E10"/>
    <mergeCell ref="F10:G10"/>
    <mergeCell ref="H10:I10"/>
    <mergeCell ref="J10:K10"/>
    <mergeCell ref="L10:M10"/>
    <mergeCell ref="N10:O10"/>
  </mergeCells>
  <pageMargins left="0.27777777777777779" right="0.27777777777777779" top="0.27777777777777779" bottom="0.27777777777777779" header="0.5" footer="0.5"/>
  <pageSetup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F0277ADAA39D4599A18367F5F9DA5C" ma:contentTypeVersion="17" ma:contentTypeDescription="Create a new document." ma:contentTypeScope="" ma:versionID="5413f1ad0176dab8c799913544f4597d">
  <xsd:schema xmlns:xsd="http://www.w3.org/2001/XMLSchema" xmlns:xs="http://www.w3.org/2001/XMLSchema" xmlns:p="http://schemas.microsoft.com/office/2006/metadata/properties" xmlns:ns2="797d392c-d551-4af1-b932-f7a623bd503d" xmlns:ns3="82f581e2-a623-4450-8b9f-eb19ac8f13e3" targetNamespace="http://schemas.microsoft.com/office/2006/metadata/properties" ma:root="true" ma:fieldsID="4d14af1f102e9b8db9e676421965bc5b" ns2:_="" ns3:_="">
    <xsd:import namespace="797d392c-d551-4af1-b932-f7a623bd503d"/>
    <xsd:import namespace="82f581e2-a623-4450-8b9f-eb19ac8f1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tatu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Invoice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d392c-d551-4af1-b932-f7a623bd5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9b928be-7c4c-492d-bbc1-b842f13657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18" nillable="true" ma:displayName="Status" ma:description="Ready for Editor" ma:format="Dropdown" ma:internalName="Status">
      <xsd:simpleType>
        <xsd:restriction base="dms:Choice">
          <xsd:enumeration value="In Progress"/>
          <xsd:enumeration value="In Translation"/>
          <xsd:enumeration value="Ready"/>
          <xsd:enumeration value="Deployed"/>
          <xsd:enumeration value="Sent to CB"/>
          <xsd:enumeration value="Returned from CB"/>
          <xsd:enumeration value="to Cons. ND section"/>
          <xsd:enumeration value="to Cons. DATA section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voiceStatus" ma:index="24" nillable="true" ma:displayName="Invoice Status" ma:description="+GL means Dir confirms it is in GL run-off (vendor is paid)" ma:format="Dropdown" ma:internalName="InvoiceStatus">
      <xsd:simpleType>
        <xsd:restriction base="dms:Choice">
          <xsd:enumeration value="Sage + GL"/>
          <xsd:enumeration value="Sage"/>
          <xsd:enumeration value="Pending Director"/>
          <xsd:enumeration value="CCTS Visa"/>
          <xsd:enumeration value="CCTS Visa + GL"/>
          <xsd:enumeration value="Duplicate (ignore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581e2-a623-4450-8b9f-eb19ac8f1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a474546-1e71-478d-b826-fa66fece7768}" ma:internalName="TaxCatchAll" ma:showField="CatchAllData" ma:web="82f581e2-a623-4450-8b9f-eb19ac8f1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97d392c-d551-4af1-b932-f7a623bd503d" xsi:nil="true"/>
    <InvoiceStatus xmlns="797d392c-d551-4af1-b932-f7a623bd503d" xsi:nil="true"/>
    <lcf76f155ced4ddcb4097134ff3c332f xmlns="797d392c-d551-4af1-b932-f7a623bd503d">
      <Terms xmlns="http://schemas.microsoft.com/office/infopath/2007/PartnerControls"/>
    </lcf76f155ced4ddcb4097134ff3c332f>
    <TaxCatchAll xmlns="82f581e2-a623-4450-8b9f-eb19ac8f13e3" xsi:nil="true"/>
  </documentManagement>
</p:properties>
</file>

<file path=customXml/itemProps1.xml><?xml version="1.0" encoding="utf-8"?>
<ds:datastoreItem xmlns:ds="http://schemas.openxmlformats.org/officeDocument/2006/customXml" ds:itemID="{74F32C3F-C2F5-42FF-94DD-AD80E6D062BD}"/>
</file>

<file path=customXml/itemProps2.xml><?xml version="1.0" encoding="utf-8"?>
<ds:datastoreItem xmlns:ds="http://schemas.openxmlformats.org/officeDocument/2006/customXml" ds:itemID="{09F9622B-FDE3-4EEE-A031-8B186A1FC85A}"/>
</file>

<file path=customXml/itemProps3.xml><?xml version="1.0" encoding="utf-8"?>
<ds:datastoreItem xmlns:ds="http://schemas.openxmlformats.org/officeDocument/2006/customXml" ds:itemID="{3163685A-69A0-4F5C-A137-76F95215A7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Issues raised in complaints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Yang</dc:creator>
  <cp:lastModifiedBy>Sandy Yang</cp:lastModifiedBy>
  <dcterms:created xsi:type="dcterms:W3CDTF">2022-09-13T19:03:41Z</dcterms:created>
  <dcterms:modified xsi:type="dcterms:W3CDTF">2024-09-17T17:40:13Z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0x010100A7F0277ADAA39D4599A18367F5F9DA5C</vt:lpwstr>
  </property>
</Properties>
</file>