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cctscprst-my.sharepoint.com/personal/sandy_yang_ccts-cprst_ca/Documents/Desktop/2023/Project/Annual Report/FY22-23/P4-OpenData&amp;Appendix/Appendix/to be sent/"/>
    </mc:Choice>
  </mc:AlternateContent>
  <xr:revisionPtr revIDLastSave="259" documentId="8_{F8BC976F-C401-4784-9B12-C4BF70BBD6B2}" xr6:coauthVersionLast="47" xr6:coauthVersionMax="47" xr10:uidLastSave="{7C18D347-2033-4541-8350-181DD31B0994}"/>
  <bookViews>
    <workbookView xWindow="-28920" yWindow="-120" windowWidth="29040" windowHeight="15840" xr2:uid="{DE1EEEF0-BEFD-4045-985F-B44B20920826}"/>
  </bookViews>
  <sheets>
    <sheet name="Issues raised in complaints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60" i="1" l="1"/>
  <c r="T84" i="1"/>
  <c r="R84" i="1"/>
  <c r="P84" i="1"/>
  <c r="N84" i="1"/>
  <c r="L84" i="1"/>
  <c r="J84" i="1"/>
  <c r="H84" i="1"/>
  <c r="F84" i="1"/>
  <c r="D84" i="1"/>
  <c r="T85" i="1"/>
  <c r="R85" i="1"/>
  <c r="P85" i="1"/>
  <c r="N85" i="1"/>
  <c r="L85" i="1"/>
  <c r="J85" i="1"/>
  <c r="H85" i="1"/>
  <c r="F85" i="1"/>
  <c r="D85" i="1"/>
  <c r="T81" i="1"/>
  <c r="R81" i="1"/>
  <c r="P81" i="1"/>
  <c r="N81" i="1"/>
  <c r="L81" i="1"/>
  <c r="J81" i="1"/>
  <c r="H81" i="1"/>
  <c r="F81" i="1"/>
  <c r="D81" i="1"/>
  <c r="T76" i="1"/>
  <c r="R76" i="1"/>
  <c r="P76" i="1"/>
  <c r="N76" i="1"/>
  <c r="L76" i="1"/>
  <c r="J76" i="1"/>
  <c r="H76" i="1"/>
  <c r="F76" i="1"/>
  <c r="D76" i="1"/>
  <c r="T69" i="1"/>
  <c r="R69" i="1"/>
  <c r="P69" i="1"/>
  <c r="N69" i="1"/>
  <c r="L69" i="1"/>
  <c r="J69" i="1"/>
  <c r="H69" i="1"/>
  <c r="F69" i="1"/>
  <c r="D69" i="1"/>
  <c r="T64" i="1"/>
  <c r="R64" i="1"/>
  <c r="P64" i="1"/>
  <c r="N64" i="1"/>
  <c r="L64" i="1"/>
  <c r="J64" i="1"/>
  <c r="H64" i="1"/>
  <c r="F64" i="1"/>
  <c r="D64" i="1"/>
  <c r="T60" i="1"/>
  <c r="R60" i="1"/>
  <c r="P60" i="1"/>
  <c r="N60" i="1"/>
  <c r="L60" i="1"/>
  <c r="J60" i="1"/>
  <c r="H60" i="1"/>
  <c r="F60" i="1"/>
  <c r="T56" i="1"/>
  <c r="R56" i="1"/>
  <c r="P56" i="1"/>
  <c r="N56" i="1"/>
  <c r="L56" i="1"/>
  <c r="J56" i="1"/>
  <c r="H56" i="1"/>
  <c r="F56" i="1"/>
  <c r="D56" i="1"/>
  <c r="T49" i="1"/>
  <c r="R49" i="1"/>
  <c r="P49" i="1"/>
  <c r="N49" i="1"/>
  <c r="L49" i="1"/>
  <c r="J49" i="1"/>
  <c r="H49" i="1"/>
  <c r="F49" i="1"/>
  <c r="D49" i="1"/>
  <c r="T37" i="1"/>
  <c r="R37" i="1"/>
  <c r="P37" i="1"/>
  <c r="N37" i="1"/>
  <c r="L37" i="1"/>
  <c r="J37" i="1"/>
  <c r="H37" i="1"/>
  <c r="F37" i="1"/>
  <c r="D37" i="1"/>
  <c r="T24" i="1"/>
  <c r="R24" i="1"/>
  <c r="P24" i="1"/>
  <c r="N24" i="1"/>
  <c r="L24" i="1"/>
  <c r="J24" i="1"/>
  <c r="H24" i="1"/>
  <c r="F24" i="1"/>
  <c r="D24" i="1"/>
  <c r="T20" i="1"/>
  <c r="L20" i="1"/>
  <c r="J20" i="1"/>
  <c r="H20" i="1"/>
  <c r="F20" i="1"/>
  <c r="D20" i="1"/>
  <c r="T15" i="1"/>
  <c r="L15" i="1"/>
  <c r="J15" i="1"/>
  <c r="H15" i="1"/>
  <c r="D15" i="1"/>
  <c r="R20" i="1"/>
  <c r="P20" i="1"/>
  <c r="N20" i="1"/>
  <c r="R15" i="1"/>
  <c r="P15" i="1"/>
  <c r="N15" i="1"/>
  <c r="F15" i="1"/>
  <c r="D12" i="1"/>
  <c r="F12" i="1"/>
  <c r="H12" i="1"/>
  <c r="J12" i="1"/>
  <c r="L12" i="1"/>
  <c r="N12" i="1"/>
  <c r="P12" i="1"/>
  <c r="R12" i="1"/>
  <c r="T12" i="1"/>
  <c r="D63" i="1" l="1"/>
  <c r="T63" i="1"/>
  <c r="R63" i="1"/>
  <c r="H63" i="1"/>
  <c r="J63" i="1"/>
  <c r="P63" i="1"/>
  <c r="N63" i="1"/>
  <c r="L63" i="1"/>
  <c r="F63" i="1"/>
  <c r="R48" i="1"/>
  <c r="J48" i="1"/>
  <c r="D48" i="1"/>
  <c r="H48" i="1"/>
  <c r="N48" i="1"/>
  <c r="T48" i="1"/>
  <c r="P48" i="1"/>
  <c r="F48" i="1"/>
  <c r="L48" i="1"/>
  <c r="P11" i="1"/>
  <c r="F11" i="1"/>
  <c r="J11" i="1"/>
  <c r="H11" i="1"/>
  <c r="T11" i="1"/>
  <c r="R11" i="1"/>
  <c r="N11" i="1"/>
  <c r="L11" i="1"/>
  <c r="D11" i="1"/>
  <c r="H91" i="1" l="1"/>
  <c r="T91" i="1"/>
  <c r="L91" i="1"/>
  <c r="F91" i="1"/>
  <c r="P91" i="1"/>
  <c r="R91" i="1"/>
  <c r="D91" i="1"/>
  <c r="N91" i="1"/>
  <c r="J91" i="1"/>
</calcChain>
</file>

<file path=xl/sharedStrings.xml><?xml version="1.0" encoding="utf-8"?>
<sst xmlns="http://schemas.openxmlformats.org/spreadsheetml/2006/main" count="93" uniqueCount="88">
  <si>
    <t>TOTAL</t>
  </si>
  <si>
    <t>Damage to property</t>
  </si>
  <si>
    <t>Complete loss of service</t>
  </si>
  <si>
    <t>Installation error</t>
  </si>
  <si>
    <t>Seasonal suspension</t>
  </si>
  <si>
    <t>Unable to port</t>
  </si>
  <si>
    <t>Unable to cancel</t>
  </si>
  <si>
    <t>Service delivery</t>
  </si>
  <si>
    <t>Credit management</t>
  </si>
  <si>
    <t>Compliance with Terms of Service/Contract</t>
  </si>
  <si>
    <t>Contract dispute</t>
  </si>
  <si>
    <t>Value-add services</t>
  </si>
  <si>
    <t>Text messaging charges (not premium)</t>
  </si>
  <si>
    <t>Roaming charges</t>
  </si>
  <si>
    <t>Repair charges</t>
  </si>
  <si>
    <t>Rental equipment</t>
  </si>
  <si>
    <t>Top-up</t>
  </si>
  <si>
    <t>Pre-authorized payments</t>
  </si>
  <si>
    <t>Payment arrangement dispute</t>
  </si>
  <si>
    <t>Pay per use services</t>
  </si>
  <si>
    <t>Late-payment fees</t>
  </si>
  <si>
    <t>Equipment charges</t>
  </si>
  <si>
    <t>One-time fees</t>
  </si>
  <si>
    <t>Regular price increase of monthly price plans</t>
  </si>
  <si>
    <t>Incorrect Charge</t>
  </si>
  <si>
    <t>Government and regulatory fees</t>
  </si>
  <si>
    <t>Misapplied payments</t>
  </si>
  <si>
    <t>Long distance toll fraud</t>
  </si>
  <si>
    <t>Data charges</t>
  </si>
  <si>
    <t>Credit/refund not received</t>
  </si>
  <si>
    <t>Chargeable messages</t>
  </si>
  <si>
    <t>Bundling discounts</t>
  </si>
  <si>
    <t>Invoices not received</t>
  </si>
  <si>
    <t>Fees for paper billing</t>
  </si>
  <si>
    <t>Bill delivery</t>
  </si>
  <si>
    <t>Bandwidth usage</t>
  </si>
  <si>
    <t>Airtime</t>
  </si>
  <si>
    <t>3rd party charges</t>
  </si>
  <si>
    <t>.</t>
  </si>
  <si>
    <t>Billing</t>
  </si>
  <si>
    <t>Operator services</t>
  </si>
  <si>
    <t>Directory assistance</t>
  </si>
  <si>
    <t>White pages directories</t>
  </si>
  <si>
    <t>Internet</t>
  </si>
  <si>
    <t>Television</t>
  </si>
  <si>
    <t>Wireless</t>
  </si>
  <si>
    <t>Long Distance</t>
  </si>
  <si>
    <t>Local Exchange and VoIP</t>
  </si>
  <si>
    <t>Appendix B</t>
  </si>
  <si>
    <t>Deactivation charges/Billed after cancellation</t>
  </si>
  <si>
    <t>Installation/activation/reactivation charges</t>
  </si>
  <si>
    <t>Payment issue</t>
  </si>
  <si>
    <t>Reoccurring charges</t>
  </si>
  <si>
    <t>Usage-based Charges</t>
  </si>
  <si>
    <t>Breach of contract</t>
  </si>
  <si>
    <t>Changes to the contract</t>
  </si>
  <si>
    <t>Renewal of contract</t>
  </si>
  <si>
    <t>Termination fee</t>
  </si>
  <si>
    <t>No Consent/Contract conflicts with agreement</t>
  </si>
  <si>
    <t>Rules related to agreement are unclear</t>
  </si>
  <si>
    <t>3rd party credit reporting</t>
  </si>
  <si>
    <t>Credit deposits or limit</t>
  </si>
  <si>
    <t>Disconnection/suspension</t>
  </si>
  <si>
    <t>Nonpayment/collections</t>
  </si>
  <si>
    <t>Out of service due to policy</t>
  </si>
  <si>
    <t>Install/cancellation of service</t>
  </si>
  <si>
    <t>Due dates not kept /delay</t>
  </si>
  <si>
    <t>Service not working</t>
  </si>
  <si>
    <t>Transfer of service</t>
  </si>
  <si>
    <t>Unauthorized port</t>
  </si>
  <si>
    <t>Disclosure Issues</t>
  </si>
  <si>
    <t>Device financing</t>
  </si>
  <si>
    <t>Service Not Working</t>
  </si>
  <si>
    <t>Intermittent Service</t>
  </si>
  <si>
    <t>Repair Issues and Appointments</t>
  </si>
  <si>
    <t>Other</t>
  </si>
  <si>
    <t>30-day trial period not provided</t>
  </si>
  <si>
    <t>Contract did not include details about a 30-day trial period</t>
  </si>
  <si>
    <t>The contract was not in an accessible format</t>
  </si>
  <si>
    <t>The provider did not communicate with me in an accessible way</t>
  </si>
  <si>
    <t>This table details the issues raised in the complaints that we concluded between August 1, 2022 and July 31, 2023.</t>
  </si>
  <si>
    <t>Others</t>
  </si>
  <si>
    <t>Reoccurring charges - General</t>
  </si>
  <si>
    <t>Usage-based Charges - General</t>
  </si>
  <si>
    <t>Compliance with Terms of Service/Contract - General</t>
  </si>
  <si>
    <t>Disconnection/suspension - General</t>
  </si>
  <si>
    <t>Install/cancellation of service - General</t>
  </si>
  <si>
    <t>Service not working -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</si>
</sst>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i/>
      <sz val="11"/>
      <color indexed="8"/>
      <name val="Open Sans"/>
      <family val="2"/>
    </font>
    <font>
      <b/>
      <sz val="11"/>
      <color indexed="8"/>
      <name val="Open Sans"/>
      <family val="2"/>
    </font>
    <font>
      <b/>
      <sz val="11"/>
      <color indexed="8"/>
      <name val="Open Sans"/>
      <family val="2"/>
    </font>
    <font>
      <i/>
      <sz val="11"/>
      <color theme="1"/>
      <name val="Open Sans"/>
      <family val="2"/>
    </font>
    <font>
      <sz val="11"/>
      <color theme="1"/>
      <name val="Open Sans"/>
      <family val="2"/>
    </font>
    <font>
      <sz val="11"/>
      <color theme="1"/>
      <name val="Open Sans"/>
      <family val="2"/>
    </font>
    <font>
      <b/>
      <i/>
      <sz val="13"/>
      <name val="Open Sans"/>
      <family val="2"/>
    </font>
    <font>
      <b/>
      <sz val="13"/>
      <name val="Open Sans"/>
      <family val="2"/>
    </font>
    <font>
      <b/>
      <sz val="13"/>
      <name val="Open Sans"/>
      <family val="2"/>
    </font>
    <font>
      <i/>
      <sz val="11"/>
      <color theme="1"/>
      <name val="Open Sans"/>
      <family val="2"/>
    </font>
    <font>
      <sz val="13"/>
      <color theme="0"/>
      <name val="Open Sans"/>
      <family val="2"/>
    </font>
    <font>
      <b/>
      <sz val="11"/>
      <color theme="1"/>
      <name val="Open Sans"/>
      <family val="2"/>
    </font>
    <font>
      <sz val="10"/>
      <color indexed="8"/>
      <name val="SansSerif"/>
    </font>
    <font>
      <sz val="18"/>
      <name val="Kreon Regular"/>
    </font>
    <font>
      <b/>
      <i/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CEE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0FAFF"/>
        <bgColor indexed="64"/>
      </patternFill>
    </fill>
    <fill>
      <patternFill patternType="solid">
        <fgColor indexed="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 style="thin">
        <color rgb="FF9BDEFF"/>
      </right>
      <top/>
      <bottom/>
      <diagonal/>
    </border>
    <border>
      <left style="thin">
        <color rgb="FF9BDEFF"/>
      </left>
      <right/>
      <top/>
      <bottom/>
      <diagonal/>
    </border>
    <border>
      <left/>
      <right style="thin">
        <color theme="8" tint="0.59999389629810485"/>
      </right>
      <top/>
      <bottom/>
      <diagonal/>
    </border>
  </borders>
  <cellStyleXfs count="3">
    <xf numFmtId="0" fontId="0" fillId="0" borderId="0"/>
    <xf numFmtId="0" fontId="1" fillId="0" borderId="1" applyNumberFormat="0" applyFill="0" applyAlignment="0" applyProtection="0"/>
    <xf numFmtId="0" fontId="2" fillId="0" borderId="0"/>
  </cellStyleXfs>
  <cellXfs count="35">
    <xf numFmtId="0" fontId="0" fillId="0" borderId="0" xfId="0"/>
    <xf numFmtId="0" fontId="2" fillId="0" borderId="0" xfId="2"/>
    <xf numFmtId="0" fontId="3" fillId="0" borderId="0" xfId="2" applyFont="1"/>
    <xf numFmtId="0" fontId="4" fillId="0" borderId="0" xfId="2" applyFont="1" applyAlignment="1">
      <alignment horizontal="right"/>
    </xf>
    <xf numFmtId="3" fontId="5" fillId="2" borderId="2" xfId="2" applyNumberFormat="1" applyFont="1" applyFill="1" applyBorder="1" applyAlignment="1">
      <alignment horizontal="right" vertical="center" wrapText="1"/>
    </xf>
    <xf numFmtId="3" fontId="6" fillId="2" borderId="3" xfId="2" applyNumberFormat="1" applyFont="1" applyFill="1" applyBorder="1" applyAlignment="1">
      <alignment horizontal="right" vertical="center" wrapText="1"/>
    </xf>
    <xf numFmtId="0" fontId="7" fillId="2" borderId="0" xfId="2" applyFont="1" applyFill="1" applyAlignment="1">
      <alignment horizontal="left" vertical="center"/>
    </xf>
    <xf numFmtId="0" fontId="8" fillId="3" borderId="4" xfId="2" applyFont="1" applyFill="1" applyBorder="1" applyAlignment="1">
      <alignment horizontal="right"/>
    </xf>
    <xf numFmtId="0" fontId="8" fillId="3" borderId="0" xfId="2" applyFont="1" applyFill="1" applyAlignment="1">
      <alignment horizontal="right"/>
    </xf>
    <xf numFmtId="0" fontId="8" fillId="3" borderId="4" xfId="2" applyFont="1" applyFill="1" applyBorder="1" applyAlignment="1">
      <alignment horizontal="left"/>
    </xf>
    <xf numFmtId="0" fontId="8" fillId="3" borderId="0" xfId="2" applyFont="1" applyFill="1"/>
    <xf numFmtId="0" fontId="9" fillId="3" borderId="0" xfId="2" applyFont="1" applyFill="1" applyAlignment="1">
      <alignment horizontal="right"/>
    </xf>
    <xf numFmtId="0" fontId="10" fillId="3" borderId="4" xfId="2" applyFont="1" applyFill="1" applyBorder="1" applyAlignment="1">
      <alignment horizontal="left"/>
    </xf>
    <xf numFmtId="0" fontId="10" fillId="3" borderId="0" xfId="2" applyFont="1" applyFill="1"/>
    <xf numFmtId="3" fontId="8" fillId="3" borderId="4" xfId="2" applyNumberFormat="1" applyFont="1" applyFill="1" applyBorder="1" applyAlignment="1">
      <alignment horizontal="right"/>
    </xf>
    <xf numFmtId="3" fontId="8" fillId="3" borderId="0" xfId="2" applyNumberFormat="1" applyFont="1" applyFill="1" applyAlignment="1">
      <alignment horizontal="right"/>
    </xf>
    <xf numFmtId="3" fontId="9" fillId="3" borderId="0" xfId="2" applyNumberFormat="1" applyFont="1" applyFill="1" applyAlignment="1">
      <alignment horizontal="right"/>
    </xf>
    <xf numFmtId="3" fontId="11" fillId="4" borderId="4" xfId="2" applyNumberFormat="1" applyFont="1" applyFill="1" applyBorder="1" applyAlignment="1">
      <alignment horizontal="right" vertical="center" wrapText="1"/>
    </xf>
    <xf numFmtId="3" fontId="12" fillId="4" borderId="0" xfId="2" applyNumberFormat="1" applyFont="1" applyFill="1" applyAlignment="1">
      <alignment horizontal="right" vertical="center" wrapText="1"/>
    </xf>
    <xf numFmtId="0" fontId="13" fillId="4" borderId="4" xfId="2" applyFont="1" applyFill="1" applyBorder="1" applyAlignment="1">
      <alignment horizontal="left" vertical="center"/>
    </xf>
    <xf numFmtId="0" fontId="13" fillId="4" borderId="0" xfId="2" applyFont="1" applyFill="1" applyAlignment="1">
      <alignment horizontal="left" vertical="center"/>
    </xf>
    <xf numFmtId="0" fontId="14" fillId="3" borderId="4" xfId="2" applyFont="1" applyFill="1" applyBorder="1" applyAlignment="1">
      <alignment horizontal="left"/>
    </xf>
    <xf numFmtId="0" fontId="3" fillId="0" borderId="0" xfId="2" applyFont="1" applyAlignment="1">
      <alignment horizontal="right"/>
    </xf>
    <xf numFmtId="0" fontId="2" fillId="0" borderId="0" xfId="2" applyAlignment="1">
      <alignment horizontal="right"/>
    </xf>
    <xf numFmtId="0" fontId="15" fillId="0" borderId="0" xfId="2" applyFont="1"/>
    <xf numFmtId="0" fontId="16" fillId="3" borderId="0" xfId="2" applyFont="1" applyFill="1" applyAlignment="1">
      <alignment horizontal="left" vertical="center" wrapText="1"/>
    </xf>
    <xf numFmtId="0" fontId="16" fillId="3" borderId="0" xfId="2" applyFont="1" applyFill="1" applyAlignment="1">
      <alignment vertical="center" wrapText="1"/>
    </xf>
    <xf numFmtId="0" fontId="17" fillId="5" borderId="0" xfId="2" applyFont="1" applyFill="1" applyAlignment="1">
      <alignment vertical="top"/>
    </xf>
    <xf numFmtId="0" fontId="18" fillId="0" borderId="0" xfId="1" applyFont="1" applyBorder="1" applyAlignment="1">
      <alignment horizontal="left"/>
    </xf>
    <xf numFmtId="0" fontId="19" fillId="0" borderId="0" xfId="2" applyFont="1"/>
    <xf numFmtId="0" fontId="9" fillId="3" borderId="0" xfId="2" applyFont="1" applyFill="1"/>
    <xf numFmtId="0" fontId="12" fillId="4" borderId="0" xfId="2" applyFont="1" applyFill="1" applyAlignment="1">
      <alignment horizontal="left" vertical="center"/>
    </xf>
    <xf numFmtId="0" fontId="9" fillId="3" borderId="4" xfId="2" applyFont="1" applyFill="1" applyBorder="1" applyAlignment="1">
      <alignment horizontal="left"/>
    </xf>
    <xf numFmtId="3" fontId="2" fillId="0" borderId="0" xfId="2" applyNumberFormat="1"/>
    <xf numFmtId="0" fontId="16" fillId="3" borderId="0" xfId="2" applyFont="1" applyFill="1" applyAlignment="1">
      <alignment horizontal="center" vertical="center" wrapText="1"/>
    </xf>
  </cellXfs>
  <cellStyles count="3">
    <cellStyle name="Heading 1" xfId="1" builtinId="16"/>
    <cellStyle name="Normal" xfId="0" builtinId="0"/>
    <cellStyle name="Normal 2" xfId="2" xr:uid="{B8894B51-447F-460D-A3C3-9AD7A6D85BC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142874</xdr:colOff>
      <xdr:row>0</xdr:row>
      <xdr:rowOff>9526</xdr:rowOff>
    </xdr:from>
    <xdr:ext cx="2626171" cy="1105949"/>
    <xdr:pic>
      <xdr:nvPicPr>
        <xdr:cNvPr id="2" name="Picture 1">
          <a:extLst>
            <a:ext uri="{FF2B5EF4-FFF2-40B4-BE49-F238E27FC236}">
              <a16:creationId xmlns:a16="http://schemas.microsoft.com/office/drawing/2014/main" id="{42217904-96C6-495F-81E3-0AC6A8F4F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84299" y="6351"/>
          <a:ext cx="2626171" cy="1105949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D014F2-3B1B-49C6-A948-13F69E556CEC}">
  <sheetPr codeName="Sheet9"/>
  <dimension ref="A1:W91"/>
  <sheetViews>
    <sheetView tabSelected="1" zoomScale="70" zoomScaleNormal="70" workbookViewId="0">
      <pane xSplit="3" ySplit="10" topLeftCell="D58" activePane="bottomRight" state="frozen"/>
      <selection pane="topRight" activeCell="D1" sqref="D1"/>
      <selection pane="bottomLeft" activeCell="A8" sqref="A8"/>
      <selection pane="bottomRight" activeCell="K23" sqref="K23"/>
    </sheetView>
  </sheetViews>
  <sheetFormatPr defaultColWidth="8.81640625" defaultRowHeight="13"/>
  <cols>
    <col min="1" max="2" width="4.7265625" style="1" customWidth="1"/>
    <col min="3" max="3" width="70.7265625" style="1" bestFit="1" customWidth="1"/>
    <col min="4" max="4" width="8.1796875" style="3" customWidth="1"/>
    <col min="5" max="5" width="6.453125" style="2" customWidth="1"/>
    <col min="6" max="6" width="8.1796875" style="3" customWidth="1"/>
    <col min="7" max="7" width="6.453125" style="2" customWidth="1"/>
    <col min="8" max="8" width="10.81640625" style="3" customWidth="1"/>
    <col min="9" max="9" width="6.90625" style="2" customWidth="1"/>
    <col min="10" max="10" width="8.1796875" style="3" customWidth="1"/>
    <col min="11" max="11" width="6.453125" style="2" customWidth="1"/>
    <col min="12" max="12" width="8.1796875" style="3" customWidth="1"/>
    <col min="13" max="13" width="7.7265625" style="2" customWidth="1"/>
    <col min="14" max="14" width="8.1796875" style="3" customWidth="1"/>
    <col min="15" max="15" width="6.453125" style="2" customWidth="1"/>
    <col min="16" max="16" width="8.1796875" style="3" customWidth="1"/>
    <col min="17" max="17" width="6.453125" style="2" customWidth="1"/>
    <col min="18" max="18" width="8.1796875" style="3" customWidth="1"/>
    <col min="19" max="19" width="6.453125" style="2" customWidth="1"/>
    <col min="20" max="20" width="10.7265625" style="3" customWidth="1"/>
    <col min="21" max="21" width="7" style="2" bestFit="1" customWidth="1"/>
    <col min="22" max="16384" width="8.81640625" style="1"/>
  </cols>
  <sheetData>
    <row r="1" spans="1:23" ht="86.15" customHeight="1"/>
    <row r="2" spans="1:23">
      <c r="E2" s="29"/>
    </row>
    <row r="3" spans="1:23">
      <c r="E3" s="29"/>
    </row>
    <row r="5" spans="1:23" ht="22.5">
      <c r="A5" s="28" t="s">
        <v>48</v>
      </c>
    </row>
    <row r="6" spans="1:23">
      <c r="A6" s="27" t="s">
        <v>80</v>
      </c>
    </row>
    <row r="10" spans="1:23" ht="53.25" customHeight="1">
      <c r="A10" s="26"/>
      <c r="B10" s="26"/>
      <c r="C10" s="25"/>
      <c r="D10" s="34" t="s">
        <v>47</v>
      </c>
      <c r="E10" s="34"/>
      <c r="F10" s="34" t="s">
        <v>46</v>
      </c>
      <c r="G10" s="34"/>
      <c r="H10" s="34" t="s">
        <v>45</v>
      </c>
      <c r="I10" s="34"/>
      <c r="J10" s="34" t="s">
        <v>44</v>
      </c>
      <c r="K10" s="34"/>
      <c r="L10" s="34" t="s">
        <v>43</v>
      </c>
      <c r="M10" s="34"/>
      <c r="N10" s="34" t="s">
        <v>42</v>
      </c>
      <c r="O10" s="34"/>
      <c r="P10" s="34" t="s">
        <v>41</v>
      </c>
      <c r="Q10" s="34"/>
      <c r="R10" s="34" t="s">
        <v>40</v>
      </c>
      <c r="S10" s="34"/>
      <c r="T10" s="34" t="s">
        <v>0</v>
      </c>
      <c r="U10" s="34"/>
    </row>
    <row r="11" spans="1:23" s="24" customFormat="1" ht="24" customHeight="1">
      <c r="A11" s="20" t="s">
        <v>39</v>
      </c>
      <c r="B11" s="20"/>
      <c r="C11" s="19"/>
      <c r="D11" s="18">
        <f>D12+D15+D20+D24+D35+D37</f>
        <v>790</v>
      </c>
      <c r="E11" s="18"/>
      <c r="F11" s="18">
        <f>F12+F15+F20+F24+F35+F37</f>
        <v>52</v>
      </c>
      <c r="G11" s="18"/>
      <c r="H11" s="18">
        <f>H12+H15+H20+H24+H35+H37</f>
        <v>6919</v>
      </c>
      <c r="I11" s="18"/>
      <c r="J11" s="18">
        <f>J12+J15+J20+J24+J35+J37</f>
        <v>1133</v>
      </c>
      <c r="K11" s="18"/>
      <c r="L11" s="18">
        <f>L12+L15+L20+L24+L35+L37</f>
        <v>2480</v>
      </c>
      <c r="M11" s="18"/>
      <c r="N11" s="18">
        <f>N12+N15+N20+N24+N35+N37</f>
        <v>0</v>
      </c>
      <c r="O11" s="18"/>
      <c r="P11" s="18">
        <f>P12+P15+P20+P24+P35+P37</f>
        <v>0</v>
      </c>
      <c r="Q11" s="18"/>
      <c r="R11" s="18">
        <f>R12+R15+R20+R24+R35+R37</f>
        <v>5</v>
      </c>
      <c r="S11" s="18"/>
      <c r="T11" s="18">
        <f>T12+T15+T20+T24+T35+T37</f>
        <v>11379</v>
      </c>
      <c r="U11" s="17"/>
      <c r="W11" s="24" t="s">
        <v>38</v>
      </c>
    </row>
    <row r="12" spans="1:23" ht="16.5">
      <c r="A12" s="13"/>
      <c r="B12" s="13" t="s">
        <v>34</v>
      </c>
      <c r="C12" s="12"/>
      <c r="D12" s="11">
        <f>E13+E14</f>
        <v>41</v>
      </c>
      <c r="E12" s="7"/>
      <c r="F12" s="11">
        <f>G13+G14</f>
        <v>3</v>
      </c>
      <c r="G12" s="7"/>
      <c r="H12" s="11">
        <f>I13+I14</f>
        <v>152</v>
      </c>
      <c r="I12" s="7"/>
      <c r="J12" s="11">
        <f>K13+K14</f>
        <v>51</v>
      </c>
      <c r="K12" s="7"/>
      <c r="L12" s="11">
        <f>M13+M14</f>
        <v>94</v>
      </c>
      <c r="M12" s="7"/>
      <c r="N12" s="11">
        <f>O13+O14</f>
        <v>0</v>
      </c>
      <c r="O12" s="7"/>
      <c r="P12" s="11">
        <f>Q13+Q14</f>
        <v>0</v>
      </c>
      <c r="Q12" s="7"/>
      <c r="R12" s="11">
        <f>S13+S14</f>
        <v>0</v>
      </c>
      <c r="S12" s="7"/>
      <c r="T12" s="11">
        <f>U13+U14</f>
        <v>341</v>
      </c>
      <c r="U12" s="7"/>
      <c r="V12" s="23"/>
    </row>
    <row r="13" spans="1:23" s="2" customFormat="1" ht="16.5">
      <c r="A13" s="10"/>
      <c r="B13" s="10"/>
      <c r="C13" s="9" t="s">
        <v>33</v>
      </c>
      <c r="D13" s="8"/>
      <c r="E13" s="7">
        <v>1</v>
      </c>
      <c r="F13" s="8"/>
      <c r="G13" s="7">
        <v>1</v>
      </c>
      <c r="H13" s="8"/>
      <c r="I13" s="7">
        <v>9</v>
      </c>
      <c r="J13" s="8"/>
      <c r="K13" s="7">
        <v>2</v>
      </c>
      <c r="L13" s="8">
        <v>0</v>
      </c>
      <c r="M13" s="8">
        <v>1</v>
      </c>
      <c r="N13" s="8"/>
      <c r="O13" s="7">
        <v>0</v>
      </c>
      <c r="P13" s="8"/>
      <c r="Q13" s="7">
        <v>0</v>
      </c>
      <c r="R13" s="8"/>
      <c r="S13" s="7">
        <v>0</v>
      </c>
      <c r="T13" s="8"/>
      <c r="U13" s="8">
        <v>14</v>
      </c>
      <c r="V13" s="22"/>
    </row>
    <row r="14" spans="1:23" s="2" customFormat="1" ht="16.5">
      <c r="A14" s="10"/>
      <c r="B14" s="10"/>
      <c r="C14" s="9" t="s">
        <v>32</v>
      </c>
      <c r="D14" s="8"/>
      <c r="E14" s="7">
        <v>40</v>
      </c>
      <c r="F14" s="8"/>
      <c r="G14" s="7">
        <v>2</v>
      </c>
      <c r="H14" s="8"/>
      <c r="I14" s="7">
        <v>143</v>
      </c>
      <c r="J14" s="8"/>
      <c r="K14" s="7">
        <v>49</v>
      </c>
      <c r="L14" s="8">
        <v>0</v>
      </c>
      <c r="M14" s="8">
        <v>93</v>
      </c>
      <c r="N14" s="8"/>
      <c r="O14" s="7">
        <v>0</v>
      </c>
      <c r="P14" s="8"/>
      <c r="Q14" s="7">
        <v>0</v>
      </c>
      <c r="R14" s="8"/>
      <c r="S14" s="7">
        <v>0</v>
      </c>
      <c r="T14" s="8"/>
      <c r="U14" s="8">
        <v>327</v>
      </c>
      <c r="V14" s="22"/>
    </row>
    <row r="15" spans="1:23" ht="16.5">
      <c r="A15" s="13"/>
      <c r="B15" s="13" t="s">
        <v>22</v>
      </c>
      <c r="C15" s="21"/>
      <c r="D15" s="11">
        <f>E16+E17+E18+E19</f>
        <v>149</v>
      </c>
      <c r="E15" s="7"/>
      <c r="F15" s="11">
        <f>G16+G17</f>
        <v>0</v>
      </c>
      <c r="G15" s="7"/>
      <c r="H15" s="11">
        <f>I16+I17+I18+I19</f>
        <v>895</v>
      </c>
      <c r="I15" s="14"/>
      <c r="J15" s="11">
        <f>K16+K17+K18+K19</f>
        <v>244</v>
      </c>
      <c r="K15" s="7"/>
      <c r="L15" s="11">
        <f>M16+M17+M18+M19</f>
        <v>554</v>
      </c>
      <c r="M15" s="14"/>
      <c r="N15" s="11">
        <f>O16+O17</f>
        <v>0</v>
      </c>
      <c r="O15" s="7"/>
      <c r="P15" s="11">
        <f>Q16+Q17</f>
        <v>0</v>
      </c>
      <c r="Q15" s="7"/>
      <c r="R15" s="11">
        <f>S16+S17</f>
        <v>0</v>
      </c>
      <c r="S15" s="7"/>
      <c r="T15" s="11">
        <f>U16+U17+U18+U19</f>
        <v>1842</v>
      </c>
      <c r="U15" s="14"/>
    </row>
    <row r="16" spans="1:23" s="2" customFormat="1" ht="16.5">
      <c r="A16" s="10"/>
      <c r="B16" s="10"/>
      <c r="C16" s="9" t="s">
        <v>49</v>
      </c>
      <c r="D16" s="8"/>
      <c r="E16" s="7">
        <v>70</v>
      </c>
      <c r="F16" s="8"/>
      <c r="G16" s="7">
        <v>0</v>
      </c>
      <c r="H16" s="8"/>
      <c r="I16" s="7">
        <v>262</v>
      </c>
      <c r="J16" s="8"/>
      <c r="K16" s="8">
        <v>68</v>
      </c>
      <c r="L16" s="8"/>
      <c r="M16" s="7">
        <v>212</v>
      </c>
      <c r="N16" s="8"/>
      <c r="O16" s="7">
        <v>0</v>
      </c>
      <c r="P16" s="8"/>
      <c r="Q16" s="7">
        <v>0</v>
      </c>
      <c r="R16" s="8"/>
      <c r="S16" s="7">
        <v>0</v>
      </c>
      <c r="T16" s="8"/>
      <c r="U16" s="7">
        <v>612</v>
      </c>
    </row>
    <row r="17" spans="1:23" s="2" customFormat="1" ht="16.5">
      <c r="A17" s="10"/>
      <c r="B17" s="10"/>
      <c r="C17" s="9" t="s">
        <v>21</v>
      </c>
      <c r="D17" s="8"/>
      <c r="E17" s="7">
        <v>32</v>
      </c>
      <c r="F17" s="8"/>
      <c r="G17" s="7">
        <v>0</v>
      </c>
      <c r="H17" s="8"/>
      <c r="I17" s="7">
        <v>205</v>
      </c>
      <c r="J17" s="8"/>
      <c r="K17" s="8">
        <v>98</v>
      </c>
      <c r="L17" s="8"/>
      <c r="M17" s="7">
        <v>203</v>
      </c>
      <c r="N17" s="8"/>
      <c r="O17" s="7">
        <v>0</v>
      </c>
      <c r="P17" s="8"/>
      <c r="Q17" s="7">
        <v>0</v>
      </c>
      <c r="R17" s="8"/>
      <c r="S17" s="7">
        <v>0</v>
      </c>
      <c r="T17" s="15"/>
      <c r="U17" s="7">
        <v>538</v>
      </c>
    </row>
    <row r="18" spans="1:23" s="2" customFormat="1" ht="16.5">
      <c r="A18" s="10"/>
      <c r="B18" s="10"/>
      <c r="C18" s="9" t="s">
        <v>50</v>
      </c>
      <c r="D18" s="8"/>
      <c r="E18" s="7">
        <v>16</v>
      </c>
      <c r="F18" s="8"/>
      <c r="G18" s="7">
        <v>0</v>
      </c>
      <c r="H18" s="8"/>
      <c r="I18" s="7">
        <v>268</v>
      </c>
      <c r="J18" s="8"/>
      <c r="K18" s="8">
        <v>33</v>
      </c>
      <c r="L18" s="8"/>
      <c r="M18" s="7">
        <v>62</v>
      </c>
      <c r="N18" s="8"/>
      <c r="O18" s="7">
        <v>0</v>
      </c>
      <c r="P18" s="8"/>
      <c r="Q18" s="7">
        <v>0</v>
      </c>
      <c r="R18" s="8"/>
      <c r="S18" s="7">
        <v>0</v>
      </c>
      <c r="T18" s="8"/>
      <c r="U18" s="7">
        <v>379</v>
      </c>
    </row>
    <row r="19" spans="1:23" s="2" customFormat="1" ht="16.5">
      <c r="A19" s="10"/>
      <c r="B19" s="10"/>
      <c r="C19" s="9" t="s">
        <v>20</v>
      </c>
      <c r="D19" s="8"/>
      <c r="E19" s="7">
        <v>31</v>
      </c>
      <c r="F19" s="8"/>
      <c r="G19" s="7">
        <v>0</v>
      </c>
      <c r="H19" s="8"/>
      <c r="I19" s="7">
        <v>160</v>
      </c>
      <c r="J19" s="8"/>
      <c r="K19" s="8">
        <v>45</v>
      </c>
      <c r="L19" s="8"/>
      <c r="M19" s="7">
        <v>77</v>
      </c>
      <c r="N19" s="8"/>
      <c r="O19" s="7">
        <v>0</v>
      </c>
      <c r="P19" s="8"/>
      <c r="Q19" s="7">
        <v>0</v>
      </c>
      <c r="R19" s="8"/>
      <c r="S19" s="7">
        <v>0</v>
      </c>
      <c r="T19" s="8"/>
      <c r="U19" s="7">
        <v>313</v>
      </c>
    </row>
    <row r="20" spans="1:23" ht="16.5">
      <c r="A20" s="13"/>
      <c r="B20" s="30" t="s">
        <v>51</v>
      </c>
      <c r="C20" s="21"/>
      <c r="D20" s="11">
        <f>E21+E22+E23</f>
        <v>60</v>
      </c>
      <c r="E20" s="7"/>
      <c r="F20" s="11">
        <f>G21+G22+G23</f>
        <v>4</v>
      </c>
      <c r="G20" s="7"/>
      <c r="H20" s="11">
        <f>I21+I22+I23</f>
        <v>379</v>
      </c>
      <c r="I20" s="7"/>
      <c r="J20" s="11">
        <f>K21+K22+K23</f>
        <v>66</v>
      </c>
      <c r="K20" s="7"/>
      <c r="L20" s="11">
        <f>M21+M22+M23</f>
        <v>159</v>
      </c>
      <c r="M20" s="7"/>
      <c r="N20" s="11">
        <f>O21+O22</f>
        <v>0</v>
      </c>
      <c r="O20" s="7"/>
      <c r="P20" s="11">
        <f>Q21+Q22</f>
        <v>0</v>
      </c>
      <c r="Q20" s="7"/>
      <c r="R20" s="11">
        <f>S21+S22</f>
        <v>0</v>
      </c>
      <c r="S20" s="7"/>
      <c r="T20" s="11">
        <f>U21+U22+U23</f>
        <v>668</v>
      </c>
      <c r="U20" s="7"/>
      <c r="V20" s="23"/>
    </row>
    <row r="21" spans="1:23" ht="16.5">
      <c r="A21" s="13"/>
      <c r="B21" s="30"/>
      <c r="C21" s="9" t="s">
        <v>26</v>
      </c>
      <c r="D21" s="11"/>
      <c r="E21" s="7">
        <v>24</v>
      </c>
      <c r="F21" s="11"/>
      <c r="G21" s="7">
        <v>2</v>
      </c>
      <c r="H21" s="11"/>
      <c r="I21" s="7">
        <v>141</v>
      </c>
      <c r="J21" s="11"/>
      <c r="K21" s="7">
        <v>23</v>
      </c>
      <c r="L21" s="11"/>
      <c r="M21" s="7">
        <v>65</v>
      </c>
      <c r="N21" s="11"/>
      <c r="O21" s="7">
        <v>0</v>
      </c>
      <c r="P21" s="11"/>
      <c r="Q21" s="7">
        <v>0</v>
      </c>
      <c r="R21" s="11"/>
      <c r="S21" s="7">
        <v>0</v>
      </c>
      <c r="T21" s="11"/>
      <c r="U21" s="7">
        <v>255</v>
      </c>
      <c r="V21" s="23"/>
    </row>
    <row r="22" spans="1:23" ht="16.5">
      <c r="A22" s="13"/>
      <c r="B22" s="30"/>
      <c r="C22" s="9" t="s">
        <v>18</v>
      </c>
      <c r="D22" s="11"/>
      <c r="E22" s="7">
        <v>10</v>
      </c>
      <c r="F22" s="11"/>
      <c r="G22" s="7">
        <v>0</v>
      </c>
      <c r="H22" s="11"/>
      <c r="I22" s="7">
        <v>62</v>
      </c>
      <c r="J22" s="11"/>
      <c r="K22" s="7">
        <v>14</v>
      </c>
      <c r="L22" s="11"/>
      <c r="M22" s="7">
        <v>25</v>
      </c>
      <c r="N22" s="11"/>
      <c r="O22" s="7">
        <v>0</v>
      </c>
      <c r="P22" s="11"/>
      <c r="Q22" s="7">
        <v>0</v>
      </c>
      <c r="R22" s="11"/>
      <c r="S22" s="7">
        <v>0</v>
      </c>
      <c r="T22" s="11"/>
      <c r="U22" s="7">
        <v>111</v>
      </c>
      <c r="V22" s="23"/>
    </row>
    <row r="23" spans="1:23" ht="16.5">
      <c r="A23" s="13"/>
      <c r="B23" s="30"/>
      <c r="C23" s="9" t="s">
        <v>17</v>
      </c>
      <c r="D23" s="11"/>
      <c r="E23" s="7">
        <v>26</v>
      </c>
      <c r="F23" s="11"/>
      <c r="G23" s="7">
        <v>2</v>
      </c>
      <c r="H23" s="11"/>
      <c r="I23" s="7">
        <v>176</v>
      </c>
      <c r="J23" s="11"/>
      <c r="K23" s="7">
        <v>29</v>
      </c>
      <c r="L23" s="11"/>
      <c r="M23" s="7">
        <v>69</v>
      </c>
      <c r="N23" s="11"/>
      <c r="O23" s="7">
        <v>0</v>
      </c>
      <c r="P23" s="11"/>
      <c r="Q23" s="7">
        <v>0</v>
      </c>
      <c r="R23" s="11"/>
      <c r="S23" s="7">
        <v>0</v>
      </c>
      <c r="T23" s="11"/>
      <c r="U23" s="7">
        <v>302</v>
      </c>
      <c r="V23" s="23"/>
    </row>
    <row r="24" spans="1:23" ht="16.5">
      <c r="A24" s="13"/>
      <c r="B24" s="30" t="s">
        <v>52</v>
      </c>
      <c r="C24" s="21"/>
      <c r="D24" s="11">
        <f>SUM(E25:E34)</f>
        <v>514</v>
      </c>
      <c r="E24" s="7"/>
      <c r="F24" s="11">
        <f>SUM(G25:G34)</f>
        <v>38</v>
      </c>
      <c r="G24" s="7"/>
      <c r="H24" s="11">
        <f>SUM(I25:I34)</f>
        <v>3575</v>
      </c>
      <c r="I24" s="7"/>
      <c r="J24" s="11">
        <f>SUM(K25:K34)</f>
        <v>740</v>
      </c>
      <c r="K24" s="7"/>
      <c r="L24" s="11">
        <f>SUM(M25:M34)</f>
        <v>1651</v>
      </c>
      <c r="M24" s="7"/>
      <c r="N24" s="11">
        <f>SUM(O25:O34)</f>
        <v>0</v>
      </c>
      <c r="O24" s="7"/>
      <c r="P24" s="11">
        <f>SUM(Q25:Q34)</f>
        <v>0</v>
      </c>
      <c r="Q24" s="7"/>
      <c r="R24" s="11">
        <f>SUM(S25:S34)</f>
        <v>4</v>
      </c>
      <c r="S24" s="7"/>
      <c r="T24" s="11">
        <f>SUM(U25:U34)</f>
        <v>6522</v>
      </c>
      <c r="U24" s="7"/>
      <c r="V24" s="23"/>
    </row>
    <row r="25" spans="1:23" ht="16.5">
      <c r="A25" s="13"/>
      <c r="B25" s="30"/>
      <c r="C25" s="9" t="s">
        <v>82</v>
      </c>
      <c r="D25" s="11"/>
      <c r="E25" s="7">
        <v>0</v>
      </c>
      <c r="F25" s="11"/>
      <c r="G25" s="7">
        <v>0</v>
      </c>
      <c r="H25" s="11"/>
      <c r="I25" s="7">
        <v>1</v>
      </c>
      <c r="J25" s="11"/>
      <c r="K25" s="7">
        <v>0</v>
      </c>
      <c r="L25" s="11"/>
      <c r="M25" s="7">
        <v>0</v>
      </c>
      <c r="N25" s="11"/>
      <c r="O25" s="7">
        <v>0</v>
      </c>
      <c r="P25" s="11"/>
      <c r="Q25" s="7">
        <v>0</v>
      </c>
      <c r="R25" s="11"/>
      <c r="S25" s="7">
        <v>0</v>
      </c>
      <c r="T25" s="11"/>
      <c r="U25" s="7">
        <v>1</v>
      </c>
      <c r="V25" s="23"/>
      <c r="W25" s="33"/>
    </row>
    <row r="26" spans="1:23" ht="16.5">
      <c r="A26" s="13"/>
      <c r="B26" s="30"/>
      <c r="C26" s="9" t="s">
        <v>31</v>
      </c>
      <c r="D26" s="11"/>
      <c r="E26" s="7">
        <v>3</v>
      </c>
      <c r="F26" s="11"/>
      <c r="G26" s="7">
        <v>0</v>
      </c>
      <c r="H26" s="11"/>
      <c r="I26" s="7">
        <v>11</v>
      </c>
      <c r="J26" s="11"/>
      <c r="K26" s="7">
        <v>6</v>
      </c>
      <c r="L26" s="11"/>
      <c r="M26" s="7">
        <v>7</v>
      </c>
      <c r="N26" s="11"/>
      <c r="O26" s="7">
        <v>0</v>
      </c>
      <c r="P26" s="11"/>
      <c r="Q26" s="7">
        <v>0</v>
      </c>
      <c r="R26" s="11"/>
      <c r="S26" s="7">
        <v>0</v>
      </c>
      <c r="T26" s="11"/>
      <c r="U26" s="7">
        <v>27</v>
      </c>
      <c r="V26" s="23"/>
    </row>
    <row r="27" spans="1:23" ht="16.5">
      <c r="A27" s="13"/>
      <c r="B27" s="30"/>
      <c r="C27" s="9" t="s">
        <v>29</v>
      </c>
      <c r="D27" s="11"/>
      <c r="E27" s="7">
        <v>114</v>
      </c>
      <c r="F27" s="11"/>
      <c r="G27" s="7">
        <v>4</v>
      </c>
      <c r="H27" s="11"/>
      <c r="I27" s="7">
        <v>1019</v>
      </c>
      <c r="J27" s="11"/>
      <c r="K27" s="7">
        <v>168</v>
      </c>
      <c r="L27" s="11"/>
      <c r="M27" s="7">
        <v>479</v>
      </c>
      <c r="N27" s="11"/>
      <c r="O27" s="7">
        <v>0</v>
      </c>
      <c r="P27" s="11"/>
      <c r="Q27" s="7">
        <v>0</v>
      </c>
      <c r="R27" s="11"/>
      <c r="S27" s="7">
        <v>1</v>
      </c>
      <c r="T27" s="11"/>
      <c r="U27" s="7">
        <v>1785</v>
      </c>
      <c r="V27" s="23"/>
    </row>
    <row r="28" spans="1:23" ht="16.5">
      <c r="A28" s="13"/>
      <c r="B28" s="30"/>
      <c r="C28" s="9" t="s">
        <v>25</v>
      </c>
      <c r="D28" s="11"/>
      <c r="E28" s="7">
        <v>0</v>
      </c>
      <c r="F28" s="11"/>
      <c r="G28" s="7">
        <v>0</v>
      </c>
      <c r="H28" s="11"/>
      <c r="I28" s="7">
        <v>3</v>
      </c>
      <c r="J28" s="11"/>
      <c r="K28" s="7">
        <v>1</v>
      </c>
      <c r="L28" s="11"/>
      <c r="M28" s="7">
        <v>0</v>
      </c>
      <c r="N28" s="11"/>
      <c r="O28" s="7">
        <v>0</v>
      </c>
      <c r="P28" s="11"/>
      <c r="Q28" s="7">
        <v>0</v>
      </c>
      <c r="R28" s="11"/>
      <c r="S28" s="7">
        <v>0</v>
      </c>
      <c r="T28" s="11"/>
      <c r="U28" s="7">
        <v>4</v>
      </c>
      <c r="V28" s="23"/>
    </row>
    <row r="29" spans="1:23" ht="16.5">
      <c r="A29" s="13"/>
      <c r="B29" s="30"/>
      <c r="C29" s="9" t="s">
        <v>24</v>
      </c>
      <c r="D29" s="11"/>
      <c r="E29" s="7">
        <v>313</v>
      </c>
      <c r="F29" s="11"/>
      <c r="G29" s="7">
        <v>31</v>
      </c>
      <c r="H29" s="11"/>
      <c r="I29" s="7">
        <v>2170</v>
      </c>
      <c r="J29" s="11"/>
      <c r="K29" s="7">
        <v>417</v>
      </c>
      <c r="L29" s="11"/>
      <c r="M29" s="7">
        <v>922</v>
      </c>
      <c r="N29" s="11"/>
      <c r="O29" s="7">
        <v>0</v>
      </c>
      <c r="P29" s="11"/>
      <c r="Q29" s="7">
        <v>0</v>
      </c>
      <c r="R29" s="11"/>
      <c r="S29" s="7">
        <v>3</v>
      </c>
      <c r="T29" s="11"/>
      <c r="U29" s="7">
        <v>3856</v>
      </c>
      <c r="V29" s="23"/>
    </row>
    <row r="30" spans="1:23" ht="16.5">
      <c r="A30" s="13"/>
      <c r="B30" s="30"/>
      <c r="C30" s="9" t="s">
        <v>23</v>
      </c>
      <c r="D30" s="11"/>
      <c r="E30" s="7">
        <v>73</v>
      </c>
      <c r="F30" s="11"/>
      <c r="G30" s="7">
        <v>3</v>
      </c>
      <c r="H30" s="11"/>
      <c r="I30" s="7">
        <v>168</v>
      </c>
      <c r="J30" s="11"/>
      <c r="K30" s="7">
        <v>86</v>
      </c>
      <c r="L30" s="11"/>
      <c r="M30" s="7">
        <v>173</v>
      </c>
      <c r="N30" s="11"/>
      <c r="O30" s="7">
        <v>0</v>
      </c>
      <c r="P30" s="11"/>
      <c r="Q30" s="7">
        <v>0</v>
      </c>
      <c r="R30" s="11"/>
      <c r="S30" s="7">
        <v>0</v>
      </c>
      <c r="T30" s="11"/>
      <c r="U30" s="7">
        <v>503</v>
      </c>
      <c r="V30" s="23"/>
    </row>
    <row r="31" spans="1:23" ht="16.5">
      <c r="A31" s="13"/>
      <c r="B31" s="30"/>
      <c r="C31" s="9" t="s">
        <v>15</v>
      </c>
      <c r="D31" s="11"/>
      <c r="E31" s="7">
        <v>5</v>
      </c>
      <c r="F31" s="11"/>
      <c r="G31" s="7">
        <v>0</v>
      </c>
      <c r="H31" s="11"/>
      <c r="I31" s="7">
        <v>0</v>
      </c>
      <c r="J31" s="11"/>
      <c r="K31" s="7">
        <v>39</v>
      </c>
      <c r="L31" s="11"/>
      <c r="M31" s="7">
        <v>55</v>
      </c>
      <c r="N31" s="11"/>
      <c r="O31" s="7">
        <v>0</v>
      </c>
      <c r="P31" s="11"/>
      <c r="Q31" s="7">
        <v>0</v>
      </c>
      <c r="R31" s="11"/>
      <c r="S31" s="7">
        <v>0</v>
      </c>
      <c r="T31" s="11"/>
      <c r="U31" s="7">
        <v>99</v>
      </c>
      <c r="V31" s="23"/>
    </row>
    <row r="32" spans="1:23" s="2" customFormat="1" ht="16.5">
      <c r="A32" s="10"/>
      <c r="B32" s="10"/>
      <c r="C32" s="9" t="s">
        <v>14</v>
      </c>
      <c r="D32" s="8"/>
      <c r="E32" s="7">
        <v>3</v>
      </c>
      <c r="F32" s="8"/>
      <c r="G32" s="7">
        <v>0</v>
      </c>
      <c r="H32" s="8"/>
      <c r="I32" s="7">
        <v>0</v>
      </c>
      <c r="J32" s="8"/>
      <c r="K32" s="7">
        <v>6</v>
      </c>
      <c r="L32" s="8"/>
      <c r="M32" s="7">
        <v>12</v>
      </c>
      <c r="N32" s="8"/>
      <c r="O32" s="7">
        <v>0</v>
      </c>
      <c r="P32" s="8"/>
      <c r="Q32" s="7">
        <v>0</v>
      </c>
      <c r="R32" s="8"/>
      <c r="S32" s="7">
        <v>0</v>
      </c>
      <c r="T32" s="8"/>
      <c r="U32" s="7">
        <v>21</v>
      </c>
      <c r="V32" s="22"/>
    </row>
    <row r="33" spans="1:23" s="2" customFormat="1" ht="16.5">
      <c r="A33" s="10"/>
      <c r="B33" s="10"/>
      <c r="C33" s="9" t="s">
        <v>16</v>
      </c>
      <c r="D33" s="8"/>
      <c r="E33" s="7">
        <v>0</v>
      </c>
      <c r="F33" s="8"/>
      <c r="G33" s="7">
        <v>0</v>
      </c>
      <c r="H33" s="8"/>
      <c r="I33" s="7">
        <v>104</v>
      </c>
      <c r="J33" s="8"/>
      <c r="K33" s="7">
        <v>0</v>
      </c>
      <c r="L33" s="8"/>
      <c r="M33" s="7">
        <v>0</v>
      </c>
      <c r="N33" s="8"/>
      <c r="O33" s="7">
        <v>0</v>
      </c>
      <c r="P33" s="8"/>
      <c r="Q33" s="7">
        <v>0</v>
      </c>
      <c r="R33" s="8"/>
      <c r="S33" s="7">
        <v>0</v>
      </c>
      <c r="T33" s="8"/>
      <c r="U33" s="7">
        <v>104</v>
      </c>
      <c r="V33" s="22"/>
    </row>
    <row r="34" spans="1:23" s="2" customFormat="1" ht="16.5">
      <c r="A34" s="10"/>
      <c r="B34" s="10"/>
      <c r="C34" s="9" t="s">
        <v>11</v>
      </c>
      <c r="D34" s="8"/>
      <c r="E34" s="7">
        <v>3</v>
      </c>
      <c r="F34" s="8"/>
      <c r="G34" s="7">
        <v>0</v>
      </c>
      <c r="H34" s="8"/>
      <c r="I34" s="7">
        <v>99</v>
      </c>
      <c r="J34" s="8"/>
      <c r="K34" s="7">
        <v>17</v>
      </c>
      <c r="L34" s="8"/>
      <c r="M34" s="7">
        <v>3</v>
      </c>
      <c r="N34" s="8"/>
      <c r="O34" s="7">
        <v>0</v>
      </c>
      <c r="P34" s="8"/>
      <c r="Q34" s="7">
        <v>0</v>
      </c>
      <c r="R34" s="8"/>
      <c r="S34" s="7">
        <v>0</v>
      </c>
      <c r="T34" s="8"/>
      <c r="U34" s="7">
        <v>122</v>
      </c>
      <c r="V34" s="22"/>
    </row>
    <row r="35" spans="1:23" ht="16.5">
      <c r="A35" s="13"/>
      <c r="B35" s="30" t="s">
        <v>72</v>
      </c>
      <c r="D35" s="11">
        <v>0</v>
      </c>
      <c r="E35" s="7"/>
      <c r="F35" s="11">
        <v>0</v>
      </c>
      <c r="G35" s="7"/>
      <c r="H35" s="11">
        <v>1</v>
      </c>
      <c r="I35" s="7"/>
      <c r="J35" s="11">
        <v>0</v>
      </c>
      <c r="K35" s="7"/>
      <c r="L35" s="11">
        <v>0</v>
      </c>
      <c r="M35" s="7"/>
      <c r="N35" s="11">
        <v>0</v>
      </c>
      <c r="O35" s="7"/>
      <c r="P35" s="11">
        <v>0</v>
      </c>
      <c r="Q35" s="7"/>
      <c r="R35" s="11">
        <v>0</v>
      </c>
      <c r="S35" s="7"/>
      <c r="T35" s="11">
        <v>1</v>
      </c>
      <c r="U35" s="7"/>
    </row>
    <row r="36" spans="1:23" ht="16.5">
      <c r="A36" s="13"/>
      <c r="B36" s="30"/>
      <c r="C36" s="21" t="s">
        <v>63</v>
      </c>
      <c r="D36" s="11"/>
      <c r="E36" s="7">
        <v>0</v>
      </c>
      <c r="F36" s="11"/>
      <c r="G36" s="7">
        <v>0</v>
      </c>
      <c r="H36" s="11"/>
      <c r="I36" s="7">
        <v>1</v>
      </c>
      <c r="J36" s="11"/>
      <c r="K36" s="7">
        <v>0</v>
      </c>
      <c r="L36" s="11"/>
      <c r="M36" s="7">
        <v>0</v>
      </c>
      <c r="N36" s="11"/>
      <c r="O36" s="7">
        <v>0</v>
      </c>
      <c r="P36" s="11"/>
      <c r="Q36" s="7">
        <v>0</v>
      </c>
      <c r="R36" s="11"/>
      <c r="S36" s="7">
        <v>0</v>
      </c>
      <c r="T36" s="11"/>
      <c r="U36" s="7">
        <v>1</v>
      </c>
    </row>
    <row r="37" spans="1:23" ht="16.5">
      <c r="A37" s="13"/>
      <c r="B37" s="30" t="s">
        <v>53</v>
      </c>
      <c r="C37" s="21"/>
      <c r="D37" s="11">
        <f>SUM(E38:E47)</f>
        <v>26</v>
      </c>
      <c r="E37" s="7"/>
      <c r="F37" s="11">
        <f>SUM(G38:G47)</f>
        <v>7</v>
      </c>
      <c r="G37" s="7"/>
      <c r="H37" s="11">
        <f>SUM(I38:I47)</f>
        <v>1917</v>
      </c>
      <c r="I37" s="7"/>
      <c r="J37" s="11">
        <f>SUM(K38:K47)</f>
        <v>32</v>
      </c>
      <c r="K37" s="7"/>
      <c r="L37" s="11">
        <f>SUM(M38:M47)</f>
        <v>22</v>
      </c>
      <c r="M37" s="7"/>
      <c r="N37" s="11">
        <f>SUM(O38:O47)</f>
        <v>0</v>
      </c>
      <c r="O37" s="7"/>
      <c r="P37" s="11">
        <f>SUM(Q38:Q47)</f>
        <v>0</v>
      </c>
      <c r="Q37" s="7"/>
      <c r="R37" s="11">
        <f>SUM(S38:S47)</f>
        <v>1</v>
      </c>
      <c r="S37" s="7"/>
      <c r="T37" s="11">
        <f>SUM(U38:U47)</f>
        <v>2005</v>
      </c>
      <c r="U37" s="7"/>
      <c r="V37" s="23"/>
    </row>
    <row r="38" spans="1:23" ht="16.5">
      <c r="A38" s="13"/>
      <c r="B38" s="30"/>
      <c r="C38" s="9" t="s">
        <v>83</v>
      </c>
      <c r="D38" s="11"/>
      <c r="E38" s="7">
        <v>17</v>
      </c>
      <c r="F38" s="11"/>
      <c r="G38" s="7">
        <v>7</v>
      </c>
      <c r="H38" s="11"/>
      <c r="I38" s="7">
        <v>0</v>
      </c>
      <c r="J38" s="11"/>
      <c r="K38" s="7">
        <v>21</v>
      </c>
      <c r="L38" s="11"/>
      <c r="M38" s="7">
        <v>9</v>
      </c>
      <c r="N38" s="11"/>
      <c r="O38" s="7">
        <v>0</v>
      </c>
      <c r="P38" s="11"/>
      <c r="Q38" s="7">
        <v>0</v>
      </c>
      <c r="R38" s="11"/>
      <c r="S38" s="7">
        <v>1</v>
      </c>
      <c r="T38" s="11"/>
      <c r="U38" s="7">
        <v>55</v>
      </c>
      <c r="V38" s="23"/>
      <c r="W38" s="33"/>
    </row>
    <row r="39" spans="1:23" ht="16.5">
      <c r="A39" s="13"/>
      <c r="B39" s="30"/>
      <c r="C39" s="9" t="s">
        <v>37</v>
      </c>
      <c r="D39" s="11"/>
      <c r="E39" s="7">
        <v>3</v>
      </c>
      <c r="F39" s="11"/>
      <c r="G39" s="7">
        <v>0</v>
      </c>
      <c r="H39" s="11"/>
      <c r="I39" s="7">
        <v>131</v>
      </c>
      <c r="J39" s="11"/>
      <c r="K39" s="7">
        <v>0</v>
      </c>
      <c r="L39" s="11"/>
      <c r="M39" s="7">
        <v>0</v>
      </c>
      <c r="N39" s="11"/>
      <c r="O39" s="7">
        <v>0</v>
      </c>
      <c r="P39" s="11"/>
      <c r="Q39" s="7">
        <v>0</v>
      </c>
      <c r="R39" s="11"/>
      <c r="S39" s="7">
        <v>0</v>
      </c>
      <c r="T39" s="11"/>
      <c r="U39" s="7">
        <v>134</v>
      </c>
    </row>
    <row r="40" spans="1:23" ht="16.5">
      <c r="A40" s="13"/>
      <c r="B40" s="30"/>
      <c r="C40" s="9" t="s">
        <v>36</v>
      </c>
      <c r="D40" s="11"/>
      <c r="E40" s="7">
        <v>0</v>
      </c>
      <c r="F40" s="11"/>
      <c r="G40" s="7">
        <v>0</v>
      </c>
      <c r="H40" s="11"/>
      <c r="I40" s="7">
        <v>36</v>
      </c>
      <c r="J40" s="11"/>
      <c r="K40" s="7">
        <v>0</v>
      </c>
      <c r="L40" s="11"/>
      <c r="M40" s="7">
        <v>0</v>
      </c>
      <c r="N40" s="11"/>
      <c r="O40" s="7">
        <v>0</v>
      </c>
      <c r="P40" s="11"/>
      <c r="Q40" s="7">
        <v>0</v>
      </c>
      <c r="R40" s="11"/>
      <c r="S40" s="7">
        <v>0</v>
      </c>
      <c r="T40" s="11"/>
      <c r="U40" s="7">
        <v>36</v>
      </c>
    </row>
    <row r="41" spans="1:23" ht="16.5">
      <c r="A41" s="13"/>
      <c r="B41" s="30"/>
      <c r="C41" s="9" t="s">
        <v>35</v>
      </c>
      <c r="D41" s="11"/>
      <c r="E41" s="7">
        <v>0</v>
      </c>
      <c r="F41" s="11"/>
      <c r="G41" s="7">
        <v>0</v>
      </c>
      <c r="H41" s="11"/>
      <c r="I41" s="7">
        <v>0</v>
      </c>
      <c r="J41" s="11"/>
      <c r="K41" s="7">
        <v>0</v>
      </c>
      <c r="L41" s="11"/>
      <c r="M41" s="7">
        <v>12</v>
      </c>
      <c r="N41" s="11"/>
      <c r="O41" s="7">
        <v>0</v>
      </c>
      <c r="P41" s="11"/>
      <c r="Q41" s="7">
        <v>0</v>
      </c>
      <c r="R41" s="11"/>
      <c r="S41" s="7">
        <v>0</v>
      </c>
      <c r="T41" s="11"/>
      <c r="U41" s="7">
        <v>12</v>
      </c>
    </row>
    <row r="42" spans="1:23" ht="16.5">
      <c r="A42" s="13"/>
      <c r="B42" s="30"/>
      <c r="C42" s="9" t="s">
        <v>30</v>
      </c>
      <c r="D42" s="11"/>
      <c r="E42" s="7">
        <v>0</v>
      </c>
      <c r="F42" s="11"/>
      <c r="G42" s="7">
        <v>0</v>
      </c>
      <c r="H42" s="11"/>
      <c r="I42" s="7">
        <v>338</v>
      </c>
      <c r="J42" s="11"/>
      <c r="K42" s="7">
        <v>0</v>
      </c>
      <c r="L42" s="11"/>
      <c r="M42" s="7">
        <v>0</v>
      </c>
      <c r="N42" s="11"/>
      <c r="O42" s="7">
        <v>0</v>
      </c>
      <c r="P42" s="11"/>
      <c r="Q42" s="7">
        <v>0</v>
      </c>
      <c r="R42" s="11"/>
      <c r="S42" s="7">
        <v>0</v>
      </c>
      <c r="T42" s="11"/>
      <c r="U42" s="7">
        <v>338</v>
      </c>
    </row>
    <row r="43" spans="1:23" ht="16.5">
      <c r="A43" s="13"/>
      <c r="B43" s="30"/>
      <c r="C43" s="9" t="s">
        <v>28</v>
      </c>
      <c r="D43" s="11"/>
      <c r="E43" s="7">
        <v>0</v>
      </c>
      <c r="F43" s="11"/>
      <c r="G43" s="7">
        <v>0</v>
      </c>
      <c r="H43" s="11"/>
      <c r="I43" s="7">
        <v>411</v>
      </c>
      <c r="J43" s="11"/>
      <c r="K43" s="7">
        <v>0</v>
      </c>
      <c r="L43" s="11"/>
      <c r="M43" s="7">
        <v>0</v>
      </c>
      <c r="N43" s="11"/>
      <c r="O43" s="7">
        <v>0</v>
      </c>
      <c r="P43" s="11"/>
      <c r="Q43" s="7">
        <v>0</v>
      </c>
      <c r="R43" s="11"/>
      <c r="S43" s="7">
        <v>0</v>
      </c>
      <c r="T43" s="11"/>
      <c r="U43" s="7">
        <v>411</v>
      </c>
    </row>
    <row r="44" spans="1:23" ht="16.5">
      <c r="A44" s="13"/>
      <c r="B44" s="30"/>
      <c r="C44" s="9" t="s">
        <v>27</v>
      </c>
      <c r="D44" s="11"/>
      <c r="E44" s="7">
        <v>0</v>
      </c>
      <c r="F44" s="11"/>
      <c r="G44" s="7">
        <v>0</v>
      </c>
      <c r="H44" s="11"/>
      <c r="I44" s="7">
        <v>1</v>
      </c>
      <c r="J44" s="11"/>
      <c r="K44" s="7">
        <v>0</v>
      </c>
      <c r="L44" s="11"/>
      <c r="M44" s="7">
        <v>0</v>
      </c>
      <c r="N44" s="11"/>
      <c r="O44" s="7">
        <v>0</v>
      </c>
      <c r="P44" s="11"/>
      <c r="Q44" s="7">
        <v>0</v>
      </c>
      <c r="R44" s="11"/>
      <c r="S44" s="7">
        <v>0</v>
      </c>
      <c r="T44" s="11"/>
      <c r="U44" s="7">
        <v>1</v>
      </c>
    </row>
    <row r="45" spans="1:23" s="2" customFormat="1" ht="16.5">
      <c r="A45" s="10"/>
      <c r="B45" s="10"/>
      <c r="C45" s="9" t="s">
        <v>19</v>
      </c>
      <c r="D45" s="8"/>
      <c r="E45" s="7">
        <v>6</v>
      </c>
      <c r="F45" s="8"/>
      <c r="G45" s="7">
        <v>0</v>
      </c>
      <c r="H45" s="8"/>
      <c r="I45" s="7">
        <v>99</v>
      </c>
      <c r="J45" s="8"/>
      <c r="K45" s="7">
        <v>11</v>
      </c>
      <c r="L45" s="8"/>
      <c r="M45" s="7">
        <v>1</v>
      </c>
      <c r="N45" s="8"/>
      <c r="O45" s="7">
        <v>0</v>
      </c>
      <c r="P45" s="8"/>
      <c r="Q45" s="7">
        <v>0</v>
      </c>
      <c r="R45" s="8"/>
      <c r="S45" s="7">
        <v>0</v>
      </c>
      <c r="T45" s="8"/>
      <c r="U45" s="7">
        <v>117</v>
      </c>
    </row>
    <row r="46" spans="1:23" s="2" customFormat="1" ht="16.5">
      <c r="A46" s="10"/>
      <c r="B46" s="10"/>
      <c r="C46" s="9" t="s">
        <v>13</v>
      </c>
      <c r="D46" s="15"/>
      <c r="E46" s="14">
        <v>0</v>
      </c>
      <c r="F46" s="15"/>
      <c r="G46" s="14">
        <v>0</v>
      </c>
      <c r="H46" s="15"/>
      <c r="I46" s="14">
        <v>851</v>
      </c>
      <c r="J46" s="15"/>
      <c r="K46" s="14">
        <v>0</v>
      </c>
      <c r="L46" s="15"/>
      <c r="M46" s="14">
        <v>0</v>
      </c>
      <c r="N46" s="15"/>
      <c r="O46" s="14">
        <v>0</v>
      </c>
      <c r="P46" s="15"/>
      <c r="Q46" s="14">
        <v>0</v>
      </c>
      <c r="R46" s="15"/>
      <c r="S46" s="14">
        <v>0</v>
      </c>
      <c r="T46" s="15"/>
      <c r="U46" s="7">
        <v>851</v>
      </c>
    </row>
    <row r="47" spans="1:23" s="2" customFormat="1" ht="16.5">
      <c r="A47" s="10"/>
      <c r="B47" s="10"/>
      <c r="C47" s="9" t="s">
        <v>12</v>
      </c>
      <c r="D47" s="8"/>
      <c r="E47" s="7">
        <v>0</v>
      </c>
      <c r="F47" s="8"/>
      <c r="G47" s="7">
        <v>0</v>
      </c>
      <c r="H47" s="8"/>
      <c r="I47" s="7">
        <v>50</v>
      </c>
      <c r="J47" s="8"/>
      <c r="K47" s="7">
        <v>0</v>
      </c>
      <c r="L47" s="8"/>
      <c r="M47" s="7">
        <v>0</v>
      </c>
      <c r="N47" s="8"/>
      <c r="O47" s="7">
        <v>0</v>
      </c>
      <c r="P47" s="8"/>
      <c r="Q47" s="7">
        <v>0</v>
      </c>
      <c r="R47" s="8"/>
      <c r="S47" s="7">
        <v>0</v>
      </c>
      <c r="T47" s="8"/>
      <c r="U47" s="7">
        <v>50</v>
      </c>
    </row>
    <row r="48" spans="1:23" ht="24" customHeight="1">
      <c r="A48" s="20" t="s">
        <v>10</v>
      </c>
      <c r="B48" s="20"/>
      <c r="C48" s="19"/>
      <c r="D48" s="18">
        <f>D49+D56</f>
        <v>579</v>
      </c>
      <c r="E48" s="18"/>
      <c r="F48" s="18">
        <f>F49+F56</f>
        <v>36</v>
      </c>
      <c r="G48" s="18"/>
      <c r="H48" s="18">
        <f>H49+H56</f>
        <v>4782</v>
      </c>
      <c r="I48" s="18"/>
      <c r="J48" s="18">
        <f>J49+J56</f>
        <v>652</v>
      </c>
      <c r="K48" s="18"/>
      <c r="L48" s="18">
        <f>L49+L56</f>
        <v>1655</v>
      </c>
      <c r="M48" s="18"/>
      <c r="N48" s="18">
        <f>N49+N56</f>
        <v>0</v>
      </c>
      <c r="O48" s="18"/>
      <c r="P48" s="18">
        <f>P49+P56</f>
        <v>0</v>
      </c>
      <c r="Q48" s="18"/>
      <c r="R48" s="18">
        <f>R49+R56</f>
        <v>0</v>
      </c>
      <c r="S48" s="18"/>
      <c r="T48" s="18">
        <f>T49+T56</f>
        <v>7704</v>
      </c>
      <c r="U48" s="17"/>
    </row>
    <row r="49" spans="1:23" ht="16.5">
      <c r="A49" s="13"/>
      <c r="B49" s="30" t="s">
        <v>9</v>
      </c>
      <c r="C49" s="21"/>
      <c r="D49" s="11">
        <f>SUM(E50:E55)</f>
        <v>330</v>
      </c>
      <c r="E49" s="7"/>
      <c r="F49" s="11">
        <f>SUM(G50:G55)</f>
        <v>14</v>
      </c>
      <c r="G49" s="7"/>
      <c r="H49" s="11">
        <f>SUM(I50:I55)</f>
        <v>1943</v>
      </c>
      <c r="I49" s="7"/>
      <c r="J49" s="11">
        <f>SUM(K50:K55)</f>
        <v>306</v>
      </c>
      <c r="K49" s="7"/>
      <c r="L49" s="11">
        <f>SUM(M50:M55)</f>
        <v>889</v>
      </c>
      <c r="M49" s="7"/>
      <c r="N49" s="11">
        <f>SUM(O50:O55)</f>
        <v>0</v>
      </c>
      <c r="O49" s="7"/>
      <c r="P49" s="11">
        <f>SUM(Q50:Q55)</f>
        <v>0</v>
      </c>
      <c r="Q49" s="7"/>
      <c r="R49" s="11">
        <f>SUM(S50:S55)</f>
        <v>0</v>
      </c>
      <c r="S49" s="7"/>
      <c r="T49" s="11">
        <f>SUM(U50:U55)</f>
        <v>3482</v>
      </c>
      <c r="U49" s="7"/>
      <c r="V49" s="23"/>
    </row>
    <row r="50" spans="1:23" ht="16.5">
      <c r="A50" s="13"/>
      <c r="B50" s="30"/>
      <c r="C50" s="9" t="s">
        <v>84</v>
      </c>
      <c r="D50" s="11"/>
      <c r="E50" s="7">
        <v>0</v>
      </c>
      <c r="F50" s="11"/>
      <c r="G50" s="7">
        <v>0</v>
      </c>
      <c r="H50" s="11"/>
      <c r="I50" s="7">
        <v>4</v>
      </c>
      <c r="J50" s="11"/>
      <c r="K50" s="7">
        <v>0</v>
      </c>
      <c r="L50" s="11"/>
      <c r="M50" s="7">
        <v>0</v>
      </c>
      <c r="N50" s="11"/>
      <c r="O50" s="7">
        <v>0</v>
      </c>
      <c r="P50" s="11"/>
      <c r="Q50" s="7">
        <v>0</v>
      </c>
      <c r="R50" s="11"/>
      <c r="S50" s="7">
        <v>0</v>
      </c>
      <c r="T50" s="11"/>
      <c r="U50" s="7">
        <v>4</v>
      </c>
      <c r="V50" s="23"/>
      <c r="W50" s="33"/>
    </row>
    <row r="51" spans="1:23" ht="16.5">
      <c r="A51" s="13"/>
      <c r="B51" s="13"/>
      <c r="C51" s="9" t="s">
        <v>54</v>
      </c>
      <c r="D51" s="11"/>
      <c r="E51" s="7">
        <v>69</v>
      </c>
      <c r="F51" s="11"/>
      <c r="G51" s="7">
        <v>2</v>
      </c>
      <c r="H51" s="16"/>
      <c r="I51" s="14">
        <v>756</v>
      </c>
      <c r="J51" s="16"/>
      <c r="K51" s="14">
        <v>94</v>
      </c>
      <c r="L51" s="16"/>
      <c r="M51" s="14">
        <v>266</v>
      </c>
      <c r="N51" s="16"/>
      <c r="O51" s="14">
        <v>0</v>
      </c>
      <c r="P51" s="16"/>
      <c r="Q51" s="14">
        <v>0</v>
      </c>
      <c r="R51" s="16"/>
      <c r="S51" s="14">
        <v>0</v>
      </c>
      <c r="T51" s="16"/>
      <c r="U51" s="7">
        <v>1187</v>
      </c>
    </row>
    <row r="52" spans="1:23" ht="16.5">
      <c r="A52" s="13"/>
      <c r="B52" s="13"/>
      <c r="C52" s="9" t="s">
        <v>55</v>
      </c>
      <c r="D52" s="11"/>
      <c r="E52" s="7">
        <v>106</v>
      </c>
      <c r="F52" s="11"/>
      <c r="G52" s="7">
        <v>10</v>
      </c>
      <c r="H52" s="16"/>
      <c r="I52" s="14">
        <v>784</v>
      </c>
      <c r="J52" s="16"/>
      <c r="K52" s="14">
        <v>150</v>
      </c>
      <c r="L52" s="16"/>
      <c r="M52" s="14">
        <v>301</v>
      </c>
      <c r="N52" s="16"/>
      <c r="O52" s="14">
        <v>0</v>
      </c>
      <c r="P52" s="16"/>
      <c r="Q52" s="14">
        <v>0</v>
      </c>
      <c r="R52" s="16"/>
      <c r="S52" s="14">
        <v>0</v>
      </c>
      <c r="T52" s="16"/>
      <c r="U52" s="7">
        <v>1351</v>
      </c>
    </row>
    <row r="53" spans="1:23" s="2" customFormat="1" ht="16.5">
      <c r="A53" s="10"/>
      <c r="B53" s="10"/>
      <c r="C53" s="9" t="s">
        <v>71</v>
      </c>
      <c r="D53" s="8"/>
      <c r="E53" s="7">
        <v>0</v>
      </c>
      <c r="F53" s="8"/>
      <c r="G53" s="7">
        <v>0</v>
      </c>
      <c r="H53" s="8"/>
      <c r="I53" s="14">
        <v>10</v>
      </c>
      <c r="J53" s="15"/>
      <c r="K53" s="14">
        <v>0</v>
      </c>
      <c r="L53" s="15"/>
      <c r="M53" s="14">
        <v>0</v>
      </c>
      <c r="N53" s="15"/>
      <c r="O53" s="14">
        <v>0</v>
      </c>
      <c r="P53" s="15"/>
      <c r="Q53" s="14">
        <v>0</v>
      </c>
      <c r="R53" s="15"/>
      <c r="S53" s="14">
        <v>0</v>
      </c>
      <c r="T53" s="15"/>
      <c r="U53" s="14">
        <v>10</v>
      </c>
    </row>
    <row r="54" spans="1:23" s="2" customFormat="1" ht="16.5">
      <c r="A54" s="10"/>
      <c r="B54" s="10"/>
      <c r="C54" s="9" t="s">
        <v>56</v>
      </c>
      <c r="D54" s="8"/>
      <c r="E54" s="7">
        <v>41</v>
      </c>
      <c r="F54" s="8"/>
      <c r="G54" s="7">
        <v>0</v>
      </c>
      <c r="H54" s="8"/>
      <c r="I54" s="7">
        <v>8</v>
      </c>
      <c r="J54" s="8"/>
      <c r="K54" s="7">
        <v>3</v>
      </c>
      <c r="L54" s="8"/>
      <c r="M54" s="7">
        <v>51</v>
      </c>
      <c r="N54" s="8"/>
      <c r="O54" s="7">
        <v>0</v>
      </c>
      <c r="P54" s="8"/>
      <c r="Q54" s="7">
        <v>0</v>
      </c>
      <c r="R54" s="8"/>
      <c r="S54" s="7">
        <v>0</v>
      </c>
      <c r="T54" s="8"/>
      <c r="U54" s="7">
        <v>103</v>
      </c>
    </row>
    <row r="55" spans="1:23" s="2" customFormat="1" ht="16.5">
      <c r="A55" s="10"/>
      <c r="B55" s="10"/>
      <c r="C55" s="9" t="s">
        <v>57</v>
      </c>
      <c r="D55" s="8"/>
      <c r="E55" s="7">
        <v>114</v>
      </c>
      <c r="F55" s="8"/>
      <c r="G55" s="7">
        <v>2</v>
      </c>
      <c r="H55" s="8"/>
      <c r="I55" s="7">
        <v>381</v>
      </c>
      <c r="J55" s="8"/>
      <c r="K55" s="7">
        <v>59</v>
      </c>
      <c r="L55" s="8"/>
      <c r="M55" s="7">
        <v>271</v>
      </c>
      <c r="N55" s="8"/>
      <c r="O55" s="7">
        <v>0</v>
      </c>
      <c r="P55" s="8"/>
      <c r="Q55" s="7">
        <v>0</v>
      </c>
      <c r="R55" s="8"/>
      <c r="S55" s="7">
        <v>0</v>
      </c>
      <c r="T55" s="8"/>
      <c r="U55" s="14">
        <v>827</v>
      </c>
    </row>
    <row r="56" spans="1:23" ht="16.5">
      <c r="A56" s="13"/>
      <c r="B56" s="30" t="s">
        <v>70</v>
      </c>
      <c r="C56" s="21"/>
      <c r="D56" s="11">
        <f>SUM(E57:E59)</f>
        <v>249</v>
      </c>
      <c r="E56" s="7"/>
      <c r="F56" s="11">
        <f>SUM(G57:G59)</f>
        <v>22</v>
      </c>
      <c r="G56" s="7"/>
      <c r="H56" s="11">
        <f>SUM(I57:I59)</f>
        <v>2839</v>
      </c>
      <c r="I56" s="7"/>
      <c r="J56" s="11">
        <f>SUM(K57:K59)</f>
        <v>346</v>
      </c>
      <c r="K56" s="7"/>
      <c r="L56" s="11">
        <f>SUM(M57:M59)</f>
        <v>766</v>
      </c>
      <c r="M56" s="7"/>
      <c r="N56" s="11">
        <f>SUM(O57:O59)</f>
        <v>0</v>
      </c>
      <c r="O56" s="7"/>
      <c r="P56" s="11">
        <f>SUM(Q57:Q59)</f>
        <v>0</v>
      </c>
      <c r="Q56" s="7"/>
      <c r="R56" s="11">
        <f>SUM(S57:S59)</f>
        <v>0</v>
      </c>
      <c r="S56" s="7"/>
      <c r="T56" s="11">
        <f>SUM(U57:U59)</f>
        <v>4222</v>
      </c>
      <c r="U56" s="7"/>
    </row>
    <row r="57" spans="1:23" s="2" customFormat="1" ht="16.5">
      <c r="A57" s="10"/>
      <c r="B57" s="10"/>
      <c r="C57" s="9" t="s">
        <v>71</v>
      </c>
      <c r="D57" s="8"/>
      <c r="E57" s="7">
        <v>0</v>
      </c>
      <c r="F57" s="8"/>
      <c r="G57" s="7">
        <v>0</v>
      </c>
      <c r="H57" s="8"/>
      <c r="I57" s="7">
        <v>227</v>
      </c>
      <c r="J57" s="8"/>
      <c r="K57" s="7">
        <v>0</v>
      </c>
      <c r="L57" s="8"/>
      <c r="M57" s="7">
        <v>0</v>
      </c>
      <c r="N57" s="8"/>
      <c r="O57" s="7">
        <v>0</v>
      </c>
      <c r="P57" s="8"/>
      <c r="Q57" s="7">
        <v>0</v>
      </c>
      <c r="R57" s="8"/>
      <c r="S57" s="7">
        <v>0</v>
      </c>
      <c r="T57" s="8"/>
      <c r="U57" s="7">
        <v>227</v>
      </c>
    </row>
    <row r="58" spans="1:23" s="2" customFormat="1" ht="16.5">
      <c r="A58" s="10"/>
      <c r="B58" s="10"/>
      <c r="C58" s="9" t="s">
        <v>58</v>
      </c>
      <c r="D58" s="8"/>
      <c r="E58" s="7">
        <v>233</v>
      </c>
      <c r="F58" s="8"/>
      <c r="G58" s="7">
        <v>22</v>
      </c>
      <c r="H58" s="8"/>
      <c r="I58" s="7">
        <v>2057</v>
      </c>
      <c r="J58" s="8"/>
      <c r="K58" s="7">
        <v>302</v>
      </c>
      <c r="L58" s="8"/>
      <c r="M58" s="7">
        <v>681</v>
      </c>
      <c r="N58" s="8"/>
      <c r="O58" s="7">
        <v>0</v>
      </c>
      <c r="P58" s="8"/>
      <c r="Q58" s="7">
        <v>0</v>
      </c>
      <c r="R58" s="8"/>
      <c r="S58" s="7">
        <v>0</v>
      </c>
      <c r="T58" s="8"/>
      <c r="U58" s="7">
        <v>3295</v>
      </c>
    </row>
    <row r="59" spans="1:23" s="2" customFormat="1" ht="16.5">
      <c r="A59" s="10"/>
      <c r="B59" s="10"/>
      <c r="C59" s="9" t="s">
        <v>59</v>
      </c>
      <c r="D59" s="8"/>
      <c r="E59" s="7">
        <v>16</v>
      </c>
      <c r="F59" s="8"/>
      <c r="G59" s="7">
        <v>0</v>
      </c>
      <c r="H59" s="8"/>
      <c r="I59" s="7">
        <v>555</v>
      </c>
      <c r="J59" s="8"/>
      <c r="K59" s="7">
        <v>44</v>
      </c>
      <c r="L59" s="8"/>
      <c r="M59" s="7">
        <v>85</v>
      </c>
      <c r="N59" s="8"/>
      <c r="O59" s="7">
        <v>0</v>
      </c>
      <c r="P59" s="8"/>
      <c r="Q59" s="7">
        <v>0</v>
      </c>
      <c r="R59" s="8"/>
      <c r="S59" s="7">
        <v>0</v>
      </c>
      <c r="T59" s="15"/>
      <c r="U59" s="7">
        <v>700</v>
      </c>
    </row>
    <row r="60" spans="1:23" ht="24" customHeight="1">
      <c r="A60" s="20" t="s">
        <v>8</v>
      </c>
      <c r="B60" s="20"/>
      <c r="C60" s="19"/>
      <c r="D60" s="18">
        <f>D61+D62</f>
        <v>72</v>
      </c>
      <c r="E60" s="18"/>
      <c r="F60" s="18">
        <f>F61+F62</f>
        <v>1</v>
      </c>
      <c r="G60" s="18"/>
      <c r="H60" s="18">
        <f>H61+H62</f>
        <v>697</v>
      </c>
      <c r="I60" s="18"/>
      <c r="J60" s="18">
        <f>J61+J62</f>
        <v>100</v>
      </c>
      <c r="K60" s="18"/>
      <c r="L60" s="18">
        <f>L61+L62</f>
        <v>251</v>
      </c>
      <c r="M60" s="18"/>
      <c r="N60" s="18">
        <f>N61+N62</f>
        <v>0</v>
      </c>
      <c r="O60" s="18"/>
      <c r="P60" s="18">
        <f>P61+P62</f>
        <v>0</v>
      </c>
      <c r="Q60" s="18"/>
      <c r="R60" s="18">
        <f>R61+R62</f>
        <v>0</v>
      </c>
      <c r="S60" s="18"/>
      <c r="T60" s="18">
        <f>T61+T62</f>
        <v>1121</v>
      </c>
      <c r="U60" s="17"/>
    </row>
    <row r="61" spans="1:23" ht="16.5">
      <c r="A61" s="13"/>
      <c r="B61" s="30" t="s">
        <v>60</v>
      </c>
      <c r="C61" s="12"/>
      <c r="D61" s="11">
        <v>67</v>
      </c>
      <c r="E61" s="7"/>
      <c r="F61" s="11">
        <v>1</v>
      </c>
      <c r="G61" s="7"/>
      <c r="H61" s="11">
        <v>650</v>
      </c>
      <c r="I61" s="7"/>
      <c r="J61" s="11">
        <v>97</v>
      </c>
      <c r="K61" s="7"/>
      <c r="L61" s="11">
        <v>241</v>
      </c>
      <c r="M61" s="7"/>
      <c r="N61" s="11">
        <v>0</v>
      </c>
      <c r="O61" s="7"/>
      <c r="P61" s="11">
        <v>0</v>
      </c>
      <c r="Q61" s="7"/>
      <c r="R61" s="11">
        <v>0</v>
      </c>
      <c r="S61" s="7"/>
      <c r="T61" s="11">
        <v>1056</v>
      </c>
      <c r="U61" s="7"/>
    </row>
    <row r="62" spans="1:23" ht="16.5">
      <c r="A62" s="13"/>
      <c r="B62" s="30" t="s">
        <v>61</v>
      </c>
      <c r="C62" s="12"/>
      <c r="D62" s="11">
        <v>5</v>
      </c>
      <c r="E62" s="7"/>
      <c r="F62" s="11">
        <v>0</v>
      </c>
      <c r="G62" s="7"/>
      <c r="H62" s="11">
        <v>47</v>
      </c>
      <c r="I62" s="7"/>
      <c r="J62" s="11">
        <v>3</v>
      </c>
      <c r="K62" s="7"/>
      <c r="L62" s="11">
        <v>10</v>
      </c>
      <c r="M62" s="7"/>
      <c r="N62" s="11">
        <v>0</v>
      </c>
      <c r="O62" s="7"/>
      <c r="P62" s="11">
        <v>0</v>
      </c>
      <c r="Q62" s="7"/>
      <c r="R62" s="11">
        <v>0</v>
      </c>
      <c r="S62" s="7"/>
      <c r="T62" s="16">
        <v>65</v>
      </c>
      <c r="U62" s="7"/>
    </row>
    <row r="63" spans="1:23" ht="24" customHeight="1">
      <c r="A63" s="20" t="s">
        <v>7</v>
      </c>
      <c r="B63" s="20"/>
      <c r="C63" s="19"/>
      <c r="D63" s="18">
        <f>D64+D69+D76+D81</f>
        <v>1084</v>
      </c>
      <c r="E63" s="18"/>
      <c r="F63" s="18">
        <f>F64+F69+F76+F81</f>
        <v>32</v>
      </c>
      <c r="G63" s="18"/>
      <c r="H63" s="18">
        <f>H64+H69+H76+H81</f>
        <v>3451</v>
      </c>
      <c r="I63" s="18"/>
      <c r="J63" s="18">
        <f>J64+J69+J76+J81</f>
        <v>1008</v>
      </c>
      <c r="K63" s="18"/>
      <c r="L63" s="18">
        <f>L64+L69+L76+L81</f>
        <v>3028</v>
      </c>
      <c r="M63" s="18"/>
      <c r="N63" s="18">
        <f>N64+N69+N76+N81</f>
        <v>0</v>
      </c>
      <c r="O63" s="18"/>
      <c r="P63" s="18">
        <f>P64+P69+P76+P81</f>
        <v>0</v>
      </c>
      <c r="Q63" s="18"/>
      <c r="R63" s="18">
        <f>R64+R69+R76+R81</f>
        <v>2</v>
      </c>
      <c r="S63" s="18"/>
      <c r="T63" s="18">
        <f>T64+T69+T76+T81</f>
        <v>8605</v>
      </c>
      <c r="U63" s="17"/>
    </row>
    <row r="64" spans="1:23" ht="16.5">
      <c r="A64" s="13"/>
      <c r="B64" s="30" t="s">
        <v>62</v>
      </c>
      <c r="C64" s="21"/>
      <c r="D64" s="11">
        <f>SUM(E65:E68)</f>
        <v>58</v>
      </c>
      <c r="E64" s="7"/>
      <c r="F64" s="11">
        <f>SUM(G65:G68)</f>
        <v>0</v>
      </c>
      <c r="G64" s="7"/>
      <c r="H64" s="11">
        <f>SUM(I65:I68)</f>
        <v>348</v>
      </c>
      <c r="I64" s="7"/>
      <c r="J64" s="11">
        <f>SUM(K65:K68)</f>
        <v>62</v>
      </c>
      <c r="K64" s="7"/>
      <c r="L64" s="11">
        <f>SUM(M65:M68)</f>
        <v>153</v>
      </c>
      <c r="M64" s="7"/>
      <c r="N64" s="11">
        <f>SUM(O65:O68)</f>
        <v>0</v>
      </c>
      <c r="O64" s="7"/>
      <c r="P64" s="11">
        <f>SUM(Q65:Q68)</f>
        <v>0</v>
      </c>
      <c r="Q64" s="7"/>
      <c r="R64" s="11">
        <f>SUM(S65:S68)</f>
        <v>0</v>
      </c>
      <c r="S64" s="7"/>
      <c r="T64" s="11">
        <f>SUM(U65:U68)</f>
        <v>621</v>
      </c>
      <c r="U64" s="7"/>
    </row>
    <row r="65" spans="1:21" s="2" customFormat="1" ht="16.5">
      <c r="A65" s="10"/>
      <c r="B65" s="10"/>
      <c r="C65" s="9" t="s">
        <v>85</v>
      </c>
      <c r="D65" s="8"/>
      <c r="E65" s="7">
        <v>4</v>
      </c>
      <c r="F65" s="8"/>
      <c r="G65" s="7">
        <v>0</v>
      </c>
      <c r="H65" s="8"/>
      <c r="I65" s="7">
        <v>15</v>
      </c>
      <c r="J65" s="8"/>
      <c r="K65" s="7">
        <v>3</v>
      </c>
      <c r="L65" s="8"/>
      <c r="M65" s="7">
        <v>8</v>
      </c>
      <c r="N65" s="8"/>
      <c r="O65" s="7">
        <v>0</v>
      </c>
      <c r="P65" s="8"/>
      <c r="Q65" s="7">
        <v>0</v>
      </c>
      <c r="R65" s="8"/>
      <c r="S65" s="7">
        <v>0</v>
      </c>
      <c r="T65" s="8"/>
      <c r="U65" s="7">
        <v>30</v>
      </c>
    </row>
    <row r="66" spans="1:21" s="2" customFormat="1" ht="16.5">
      <c r="A66" s="10"/>
      <c r="B66" s="10"/>
      <c r="C66" s="9" t="s">
        <v>63</v>
      </c>
      <c r="D66" s="8"/>
      <c r="E66" s="7">
        <v>43</v>
      </c>
      <c r="F66" s="8"/>
      <c r="G66" s="7">
        <v>0</v>
      </c>
      <c r="H66" s="8"/>
      <c r="I66" s="7">
        <v>225</v>
      </c>
      <c r="J66" s="8"/>
      <c r="K66" s="7">
        <v>43</v>
      </c>
      <c r="L66" s="8"/>
      <c r="M66" s="7">
        <v>106</v>
      </c>
      <c r="N66" s="8"/>
      <c r="O66" s="7">
        <v>0</v>
      </c>
      <c r="P66" s="8"/>
      <c r="Q66" s="7">
        <v>0</v>
      </c>
      <c r="R66" s="8"/>
      <c r="S66" s="7">
        <v>0</v>
      </c>
      <c r="T66" s="8"/>
      <c r="U66" s="7">
        <v>417</v>
      </c>
    </row>
    <row r="67" spans="1:21" s="2" customFormat="1" ht="16.5">
      <c r="A67" s="10"/>
      <c r="B67" s="10"/>
      <c r="C67" s="9" t="s">
        <v>64</v>
      </c>
      <c r="D67" s="8"/>
      <c r="E67" s="7">
        <v>6</v>
      </c>
      <c r="F67" s="8"/>
      <c r="G67" s="7">
        <v>0</v>
      </c>
      <c r="H67" s="8"/>
      <c r="I67" s="7">
        <v>80</v>
      </c>
      <c r="J67" s="8"/>
      <c r="K67" s="7">
        <v>6</v>
      </c>
      <c r="L67" s="8"/>
      <c r="M67" s="7">
        <v>21</v>
      </c>
      <c r="N67" s="8"/>
      <c r="O67" s="7">
        <v>0</v>
      </c>
      <c r="P67" s="8"/>
      <c r="Q67" s="7">
        <v>0</v>
      </c>
      <c r="R67" s="8"/>
      <c r="S67" s="7">
        <v>0</v>
      </c>
      <c r="T67" s="8"/>
      <c r="U67" s="7">
        <v>113</v>
      </c>
    </row>
    <row r="68" spans="1:21" s="2" customFormat="1" ht="16.5">
      <c r="A68" s="10"/>
      <c r="B68" s="10"/>
      <c r="C68" s="9" t="s">
        <v>4</v>
      </c>
      <c r="D68" s="8"/>
      <c r="E68" s="7">
        <v>5</v>
      </c>
      <c r="F68" s="8"/>
      <c r="G68" s="7">
        <v>0</v>
      </c>
      <c r="H68" s="8"/>
      <c r="I68" s="7">
        <v>28</v>
      </c>
      <c r="J68" s="8"/>
      <c r="K68" s="7">
        <v>10</v>
      </c>
      <c r="L68" s="8"/>
      <c r="M68" s="7">
        <v>18</v>
      </c>
      <c r="N68" s="8"/>
      <c r="O68" s="7">
        <v>0</v>
      </c>
      <c r="P68" s="8"/>
      <c r="Q68" s="7">
        <v>0</v>
      </c>
      <c r="R68" s="8"/>
      <c r="S68" s="7">
        <v>0</v>
      </c>
      <c r="T68" s="8"/>
      <c r="U68" s="7">
        <v>61</v>
      </c>
    </row>
    <row r="69" spans="1:21" ht="16.5">
      <c r="A69" s="13"/>
      <c r="B69" s="30" t="s">
        <v>65</v>
      </c>
      <c r="C69" s="21"/>
      <c r="D69" s="11">
        <f>SUM(E70:E75)</f>
        <v>297</v>
      </c>
      <c r="E69" s="7"/>
      <c r="F69" s="11">
        <f>SUM(G70:G75)</f>
        <v>14</v>
      </c>
      <c r="G69" s="7"/>
      <c r="H69" s="11">
        <f>SUM(I70:I75)</f>
        <v>1010</v>
      </c>
      <c r="I69" s="7"/>
      <c r="J69" s="11">
        <f>SUM(K70:K75)</f>
        <v>351</v>
      </c>
      <c r="K69" s="7"/>
      <c r="L69" s="11">
        <f>SUM(M70:M75)</f>
        <v>1026</v>
      </c>
      <c r="M69" s="7"/>
      <c r="N69" s="11">
        <f>SUM(O70:O75)</f>
        <v>0</v>
      </c>
      <c r="O69" s="7"/>
      <c r="P69" s="11">
        <f>SUM(Q70:Q75)</f>
        <v>0</v>
      </c>
      <c r="Q69" s="7"/>
      <c r="R69" s="11">
        <f>SUM(S70:S75)</f>
        <v>0</v>
      </c>
      <c r="S69" s="7"/>
      <c r="T69" s="11">
        <f>SUM(U70:U75)</f>
        <v>2698</v>
      </c>
      <c r="U69" s="7"/>
    </row>
    <row r="70" spans="1:21" s="2" customFormat="1" ht="16.5">
      <c r="A70" s="10"/>
      <c r="B70" s="10"/>
      <c r="C70" s="9" t="s">
        <v>86</v>
      </c>
      <c r="D70" s="8"/>
      <c r="E70" s="7">
        <v>8</v>
      </c>
      <c r="F70" s="8"/>
      <c r="G70" s="7">
        <v>1</v>
      </c>
      <c r="H70" s="8"/>
      <c r="I70" s="7">
        <v>9</v>
      </c>
      <c r="J70" s="8"/>
      <c r="K70" s="7">
        <v>11</v>
      </c>
      <c r="L70" s="8"/>
      <c r="M70" s="7">
        <v>10</v>
      </c>
      <c r="N70" s="8"/>
      <c r="O70" s="7">
        <v>0</v>
      </c>
      <c r="P70" s="8"/>
      <c r="Q70" s="7">
        <v>0</v>
      </c>
      <c r="R70" s="8"/>
      <c r="S70" s="7">
        <v>0</v>
      </c>
      <c r="T70" s="8"/>
      <c r="U70" s="7">
        <v>39</v>
      </c>
    </row>
    <row r="71" spans="1:21" ht="16.5">
      <c r="A71" s="13"/>
      <c r="B71" s="30"/>
      <c r="C71" s="9" t="s">
        <v>1</v>
      </c>
      <c r="D71" s="11"/>
      <c r="E71" s="7">
        <v>7</v>
      </c>
      <c r="F71" s="11"/>
      <c r="G71" s="7">
        <v>0</v>
      </c>
      <c r="H71" s="11"/>
      <c r="I71" s="7">
        <v>2</v>
      </c>
      <c r="J71" s="11"/>
      <c r="K71" s="7">
        <v>8</v>
      </c>
      <c r="L71" s="11"/>
      <c r="M71" s="7">
        <v>29</v>
      </c>
      <c r="N71" s="11"/>
      <c r="O71" s="7">
        <v>0</v>
      </c>
      <c r="P71" s="11"/>
      <c r="Q71" s="7">
        <v>0</v>
      </c>
      <c r="R71" s="11"/>
      <c r="S71" s="7">
        <v>0</v>
      </c>
      <c r="T71" s="16"/>
      <c r="U71" s="7">
        <v>46</v>
      </c>
    </row>
    <row r="72" spans="1:21" ht="16.5">
      <c r="A72" s="13"/>
      <c r="B72" s="30"/>
      <c r="C72" s="9" t="s">
        <v>66</v>
      </c>
      <c r="D72" s="11"/>
      <c r="E72" s="7">
        <v>178</v>
      </c>
      <c r="F72" s="11"/>
      <c r="G72" s="7">
        <v>6</v>
      </c>
      <c r="H72" s="11"/>
      <c r="I72" s="7">
        <v>554</v>
      </c>
      <c r="J72" s="11"/>
      <c r="K72" s="7">
        <v>210</v>
      </c>
      <c r="L72" s="11"/>
      <c r="M72" s="7">
        <v>621</v>
      </c>
      <c r="N72" s="11"/>
      <c r="O72" s="7">
        <v>0</v>
      </c>
      <c r="P72" s="11"/>
      <c r="Q72" s="7">
        <v>0</v>
      </c>
      <c r="R72" s="11"/>
      <c r="S72" s="7">
        <v>0</v>
      </c>
      <c r="T72" s="16"/>
      <c r="U72" s="7">
        <v>1569</v>
      </c>
    </row>
    <row r="73" spans="1:21" s="2" customFormat="1" ht="16.5">
      <c r="A73" s="10"/>
      <c r="B73" s="10"/>
      <c r="C73" s="9" t="s">
        <v>3</v>
      </c>
      <c r="D73" s="8"/>
      <c r="E73" s="7">
        <v>35</v>
      </c>
      <c r="F73" s="8"/>
      <c r="G73" s="7">
        <v>0</v>
      </c>
      <c r="H73" s="8"/>
      <c r="I73" s="7">
        <v>162</v>
      </c>
      <c r="J73" s="8"/>
      <c r="K73" s="7">
        <v>29</v>
      </c>
      <c r="L73" s="8"/>
      <c r="M73" s="7">
        <v>113</v>
      </c>
      <c r="N73" s="8"/>
      <c r="O73" s="7">
        <v>0</v>
      </c>
      <c r="P73" s="8"/>
      <c r="Q73" s="7">
        <v>0</v>
      </c>
      <c r="R73" s="8"/>
      <c r="S73" s="7">
        <v>0</v>
      </c>
      <c r="T73" s="8"/>
      <c r="U73" s="7">
        <v>339</v>
      </c>
    </row>
    <row r="74" spans="1:21" s="2" customFormat="1" ht="16.5">
      <c r="A74" s="10"/>
      <c r="B74" s="10"/>
      <c r="C74" s="9" t="s">
        <v>58</v>
      </c>
      <c r="D74" s="8"/>
      <c r="E74" s="7">
        <v>0</v>
      </c>
      <c r="F74" s="8"/>
      <c r="G74" s="7">
        <v>0</v>
      </c>
      <c r="H74" s="8"/>
      <c r="I74" s="7">
        <v>1</v>
      </c>
      <c r="J74" s="8"/>
      <c r="K74" s="7">
        <v>0</v>
      </c>
      <c r="L74" s="8"/>
      <c r="M74" s="7">
        <v>0</v>
      </c>
      <c r="N74" s="8"/>
      <c r="O74" s="7">
        <v>0</v>
      </c>
      <c r="P74" s="8"/>
      <c r="Q74" s="7">
        <v>0</v>
      </c>
      <c r="R74" s="8"/>
      <c r="S74" s="7">
        <v>0</v>
      </c>
      <c r="T74" s="8"/>
      <c r="U74" s="7">
        <v>1</v>
      </c>
    </row>
    <row r="75" spans="1:21" s="2" customFormat="1" ht="16.5">
      <c r="A75" s="10"/>
      <c r="B75" s="10"/>
      <c r="C75" s="9" t="s">
        <v>6</v>
      </c>
      <c r="D75" s="8"/>
      <c r="E75" s="7">
        <v>69</v>
      </c>
      <c r="F75" s="8"/>
      <c r="G75" s="7">
        <v>7</v>
      </c>
      <c r="H75" s="8"/>
      <c r="I75" s="7">
        <v>282</v>
      </c>
      <c r="J75" s="8"/>
      <c r="K75" s="7">
        <v>93</v>
      </c>
      <c r="L75" s="8"/>
      <c r="M75" s="7">
        <v>253</v>
      </c>
      <c r="N75" s="8"/>
      <c r="O75" s="7">
        <v>0</v>
      </c>
      <c r="P75" s="8"/>
      <c r="Q75" s="7">
        <v>0</v>
      </c>
      <c r="R75" s="8"/>
      <c r="S75" s="7">
        <v>0</v>
      </c>
      <c r="T75" s="8"/>
      <c r="U75" s="7">
        <v>704</v>
      </c>
    </row>
    <row r="76" spans="1:21" ht="16.5">
      <c r="A76" s="13"/>
      <c r="B76" s="30" t="s">
        <v>67</v>
      </c>
      <c r="C76" s="21"/>
      <c r="D76" s="11">
        <f>SUM(E77:E80)</f>
        <v>572</v>
      </c>
      <c r="E76" s="7"/>
      <c r="F76" s="11">
        <f>SUM(G77:G80)</f>
        <v>13</v>
      </c>
      <c r="G76" s="7"/>
      <c r="H76" s="11">
        <f>SUM(I77:I80)</f>
        <v>1701</v>
      </c>
      <c r="I76" s="7"/>
      <c r="J76" s="11">
        <f>SUM(K77:K80)</f>
        <v>592</v>
      </c>
      <c r="K76" s="7"/>
      <c r="L76" s="11">
        <f>SUM(M77:M80)</f>
        <v>1839</v>
      </c>
      <c r="M76" s="7"/>
      <c r="N76" s="11">
        <f>SUM(O77:O80)</f>
        <v>0</v>
      </c>
      <c r="O76" s="7"/>
      <c r="P76" s="11">
        <f>SUM(Q77:Q80)</f>
        <v>0</v>
      </c>
      <c r="Q76" s="7"/>
      <c r="R76" s="11">
        <f>SUM(S77:S80)</f>
        <v>2</v>
      </c>
      <c r="S76" s="7"/>
      <c r="T76" s="11">
        <f>SUM(U77:U80)</f>
        <v>4719</v>
      </c>
      <c r="U76" s="7"/>
    </row>
    <row r="77" spans="1:21" s="2" customFormat="1" ht="16.5">
      <c r="A77" s="10"/>
      <c r="B77" s="10"/>
      <c r="C77" s="9" t="s">
        <v>87</v>
      </c>
      <c r="D77" s="8"/>
      <c r="E77" s="7">
        <v>22</v>
      </c>
      <c r="F77" s="8"/>
      <c r="G77" s="7">
        <v>0</v>
      </c>
      <c r="H77" s="8"/>
      <c r="I77" s="7">
        <v>0</v>
      </c>
      <c r="J77" s="8"/>
      <c r="K77" s="7">
        <v>7</v>
      </c>
      <c r="L77" s="8"/>
      <c r="M77" s="7">
        <v>45</v>
      </c>
      <c r="N77" s="8"/>
      <c r="O77" s="7">
        <v>0</v>
      </c>
      <c r="P77" s="8"/>
      <c r="Q77" s="7">
        <v>0</v>
      </c>
      <c r="R77" s="8"/>
      <c r="S77" s="7">
        <v>0</v>
      </c>
      <c r="T77" s="8"/>
      <c r="U77" s="7">
        <v>74</v>
      </c>
    </row>
    <row r="78" spans="1:21" s="2" customFormat="1" ht="16.5">
      <c r="A78" s="10"/>
      <c r="B78" s="10"/>
      <c r="C78" s="9" t="s">
        <v>2</v>
      </c>
      <c r="D78" s="8"/>
      <c r="E78" s="7">
        <v>231</v>
      </c>
      <c r="F78" s="8"/>
      <c r="G78" s="7">
        <v>4</v>
      </c>
      <c r="H78" s="8"/>
      <c r="I78" s="7">
        <v>487</v>
      </c>
      <c r="J78" s="8"/>
      <c r="K78" s="7">
        <v>173</v>
      </c>
      <c r="L78" s="8"/>
      <c r="M78" s="7">
        <v>554</v>
      </c>
      <c r="N78" s="8"/>
      <c r="O78" s="7">
        <v>0</v>
      </c>
      <c r="P78" s="8"/>
      <c r="Q78" s="7">
        <v>0</v>
      </c>
      <c r="R78" s="8"/>
      <c r="S78" s="7">
        <v>1</v>
      </c>
      <c r="T78" s="8"/>
      <c r="U78" s="7">
        <v>1450</v>
      </c>
    </row>
    <row r="79" spans="1:21" s="2" customFormat="1" ht="16.5">
      <c r="A79" s="10"/>
      <c r="B79" s="10"/>
      <c r="C79" s="9" t="s">
        <v>73</v>
      </c>
      <c r="D79" s="8"/>
      <c r="E79" s="7">
        <v>301</v>
      </c>
      <c r="F79" s="8"/>
      <c r="G79" s="7">
        <v>6</v>
      </c>
      <c r="H79" s="8"/>
      <c r="I79" s="7">
        <v>1152</v>
      </c>
      <c r="J79" s="8"/>
      <c r="K79" s="7">
        <v>390</v>
      </c>
      <c r="L79" s="8"/>
      <c r="M79" s="7">
        <v>1183</v>
      </c>
      <c r="N79" s="8"/>
      <c r="O79" s="7">
        <v>0</v>
      </c>
      <c r="P79" s="8"/>
      <c r="Q79" s="7">
        <v>0</v>
      </c>
      <c r="R79" s="8"/>
      <c r="S79" s="7">
        <v>1</v>
      </c>
      <c r="T79" s="8"/>
      <c r="U79" s="7">
        <v>3033</v>
      </c>
    </row>
    <row r="80" spans="1:21" s="2" customFormat="1" ht="16.5">
      <c r="A80" s="10"/>
      <c r="B80" s="10"/>
      <c r="C80" s="9" t="s">
        <v>74</v>
      </c>
      <c r="D80" s="8"/>
      <c r="E80" s="7">
        <v>18</v>
      </c>
      <c r="F80" s="8"/>
      <c r="G80" s="7">
        <v>3</v>
      </c>
      <c r="H80" s="8"/>
      <c r="I80" s="14">
        <v>62</v>
      </c>
      <c r="J80" s="15"/>
      <c r="K80" s="14">
        <v>22</v>
      </c>
      <c r="L80" s="15"/>
      <c r="M80" s="14">
        <v>57</v>
      </c>
      <c r="N80" s="15"/>
      <c r="O80" s="14">
        <v>0</v>
      </c>
      <c r="P80" s="15"/>
      <c r="Q80" s="14">
        <v>0</v>
      </c>
      <c r="R80" s="15"/>
      <c r="S80" s="14">
        <v>0</v>
      </c>
      <c r="T80" s="15"/>
      <c r="U80" s="14">
        <v>162</v>
      </c>
    </row>
    <row r="81" spans="1:21" ht="16.5">
      <c r="A81" s="13"/>
      <c r="B81" s="30" t="s">
        <v>68</v>
      </c>
      <c r="C81" s="12"/>
      <c r="D81" s="11">
        <f>SUM(E82:E83)</f>
        <v>157</v>
      </c>
      <c r="E81" s="7"/>
      <c r="F81" s="11">
        <f>SUM(G82:G83)</f>
        <v>5</v>
      </c>
      <c r="G81" s="7"/>
      <c r="H81" s="11">
        <f>SUM(I82:I83)</f>
        <v>392</v>
      </c>
      <c r="I81" s="7"/>
      <c r="J81" s="11">
        <f>SUM(K82:K83)</f>
        <v>3</v>
      </c>
      <c r="K81" s="7"/>
      <c r="L81" s="11">
        <f>SUM(M82:M83)</f>
        <v>10</v>
      </c>
      <c r="M81" s="7"/>
      <c r="N81" s="11">
        <f>SUM(O82:O83)</f>
        <v>0</v>
      </c>
      <c r="O81" s="7"/>
      <c r="P81" s="11">
        <f>SUM(Q82:Q83)</f>
        <v>0</v>
      </c>
      <c r="Q81" s="7"/>
      <c r="R81" s="11">
        <f>SUM(S82:S83)</f>
        <v>0</v>
      </c>
      <c r="S81" s="7"/>
      <c r="T81" s="11">
        <f>SUM(U82:U83)</f>
        <v>567</v>
      </c>
      <c r="U81" s="7"/>
    </row>
    <row r="82" spans="1:21" ht="16.5">
      <c r="A82" s="13"/>
      <c r="B82" s="30"/>
      <c r="C82" s="9" t="s">
        <v>69</v>
      </c>
      <c r="D82" s="8"/>
      <c r="E82" s="7">
        <v>12</v>
      </c>
      <c r="F82" s="8"/>
      <c r="G82" s="7">
        <v>4</v>
      </c>
      <c r="H82" s="8"/>
      <c r="I82" s="7">
        <v>32</v>
      </c>
      <c r="J82" s="8"/>
      <c r="K82" s="7">
        <v>2</v>
      </c>
      <c r="L82" s="8"/>
      <c r="M82" s="7">
        <v>6</v>
      </c>
      <c r="N82" s="8"/>
      <c r="O82" s="7">
        <v>0</v>
      </c>
      <c r="P82" s="8"/>
      <c r="Q82" s="7">
        <v>0</v>
      </c>
      <c r="R82" s="8"/>
      <c r="S82" s="7">
        <v>0</v>
      </c>
      <c r="T82" s="8"/>
      <c r="U82" s="7">
        <v>56</v>
      </c>
    </row>
    <row r="83" spans="1:21" s="2" customFormat="1" ht="16.5">
      <c r="A83" s="10"/>
      <c r="B83" s="10"/>
      <c r="C83" s="9" t="s">
        <v>5</v>
      </c>
      <c r="D83" s="8"/>
      <c r="E83" s="7">
        <v>145</v>
      </c>
      <c r="F83" s="8"/>
      <c r="G83" s="7">
        <v>1</v>
      </c>
      <c r="H83" s="8"/>
      <c r="I83" s="7">
        <v>360</v>
      </c>
      <c r="J83" s="8"/>
      <c r="K83" s="7">
        <v>1</v>
      </c>
      <c r="L83" s="8"/>
      <c r="M83" s="7">
        <v>4</v>
      </c>
      <c r="N83" s="8"/>
      <c r="O83" s="7">
        <v>0</v>
      </c>
      <c r="P83" s="8"/>
      <c r="Q83" s="7">
        <v>0</v>
      </c>
      <c r="R83" s="8"/>
      <c r="S83" s="7">
        <v>0</v>
      </c>
      <c r="T83" s="8"/>
      <c r="U83" s="7">
        <v>511</v>
      </c>
    </row>
    <row r="84" spans="1:21" ht="24" customHeight="1">
      <c r="A84" s="31" t="s">
        <v>75</v>
      </c>
      <c r="B84" s="20"/>
      <c r="C84" s="19"/>
      <c r="D84" s="18">
        <f>D85</f>
        <v>0</v>
      </c>
      <c r="E84" s="18"/>
      <c r="F84" s="18">
        <f>F85</f>
        <v>0</v>
      </c>
      <c r="G84" s="18"/>
      <c r="H84" s="18">
        <f>H85</f>
        <v>4</v>
      </c>
      <c r="I84" s="18"/>
      <c r="J84" s="18">
        <f>J85</f>
        <v>1</v>
      </c>
      <c r="K84" s="18"/>
      <c r="L84" s="18">
        <f>L85</f>
        <v>7</v>
      </c>
      <c r="M84" s="18"/>
      <c r="N84" s="18">
        <f>N85</f>
        <v>0</v>
      </c>
      <c r="O84" s="18"/>
      <c r="P84" s="18">
        <f>P85</f>
        <v>0</v>
      </c>
      <c r="Q84" s="18"/>
      <c r="R84" s="18">
        <f>R85</f>
        <v>0</v>
      </c>
      <c r="S84" s="18"/>
      <c r="T84" s="18">
        <f>T85</f>
        <v>12</v>
      </c>
      <c r="U84" s="17"/>
    </row>
    <row r="85" spans="1:21" ht="16.5">
      <c r="A85" s="13"/>
      <c r="B85" s="30" t="s">
        <v>75</v>
      </c>
      <c r="C85" s="32"/>
      <c r="D85" s="11">
        <f>SUM(E86:E90)</f>
        <v>0</v>
      </c>
      <c r="E85" s="7"/>
      <c r="F85" s="11">
        <f>SUM(G86:G90)</f>
        <v>0</v>
      </c>
      <c r="G85" s="7"/>
      <c r="H85" s="11">
        <f>SUM(I86:I90)</f>
        <v>4</v>
      </c>
      <c r="I85" s="7"/>
      <c r="J85" s="11">
        <f>SUM(K86:K90)</f>
        <v>1</v>
      </c>
      <c r="K85" s="7"/>
      <c r="L85" s="11">
        <f>SUM(M86:M90)</f>
        <v>7</v>
      </c>
      <c r="M85" s="7"/>
      <c r="N85" s="11">
        <f>SUM(O86:O90)</f>
        <v>0</v>
      </c>
      <c r="O85" s="7"/>
      <c r="P85" s="11">
        <f>SUM(Q86:Q90)</f>
        <v>0</v>
      </c>
      <c r="Q85" s="7"/>
      <c r="R85" s="11">
        <f>SUM(S86:S90)</f>
        <v>0</v>
      </c>
      <c r="S85" s="7"/>
      <c r="T85" s="11">
        <f>SUM(U86:U90)</f>
        <v>12</v>
      </c>
      <c r="U85" s="7"/>
    </row>
    <row r="86" spans="1:21" ht="16.5">
      <c r="A86" s="13"/>
      <c r="B86" s="30"/>
      <c r="C86" s="9" t="s">
        <v>76</v>
      </c>
      <c r="D86" s="11"/>
      <c r="E86" s="7">
        <v>0</v>
      </c>
      <c r="F86" s="11"/>
      <c r="G86" s="7">
        <v>0</v>
      </c>
      <c r="H86" s="11"/>
      <c r="I86" s="7">
        <v>1</v>
      </c>
      <c r="J86" s="11"/>
      <c r="K86" s="7">
        <v>0</v>
      </c>
      <c r="L86" s="11"/>
      <c r="M86" s="7">
        <v>2</v>
      </c>
      <c r="N86" s="11"/>
      <c r="O86" s="7">
        <v>0</v>
      </c>
      <c r="P86" s="11"/>
      <c r="Q86" s="7">
        <v>0</v>
      </c>
      <c r="R86" s="11"/>
      <c r="S86" s="7">
        <v>0</v>
      </c>
      <c r="T86" s="16"/>
      <c r="U86" s="7">
        <v>3</v>
      </c>
    </row>
    <row r="87" spans="1:21" ht="16.5">
      <c r="A87" s="13"/>
      <c r="B87" s="30"/>
      <c r="C87" s="9" t="s">
        <v>77</v>
      </c>
      <c r="D87" s="11"/>
      <c r="E87" s="7">
        <v>0</v>
      </c>
      <c r="F87" s="11"/>
      <c r="G87" s="7">
        <v>0</v>
      </c>
      <c r="H87" s="11"/>
      <c r="I87" s="7">
        <v>1</v>
      </c>
      <c r="J87" s="11"/>
      <c r="K87" s="7">
        <v>0</v>
      </c>
      <c r="L87" s="11"/>
      <c r="M87" s="7">
        <v>2</v>
      </c>
      <c r="N87" s="11"/>
      <c r="O87" s="7">
        <v>0</v>
      </c>
      <c r="P87" s="11"/>
      <c r="Q87" s="7">
        <v>0</v>
      </c>
      <c r="R87" s="11"/>
      <c r="S87" s="7">
        <v>0</v>
      </c>
      <c r="T87" s="16"/>
      <c r="U87" s="7">
        <v>3</v>
      </c>
    </row>
    <row r="88" spans="1:21" ht="16.5">
      <c r="A88" s="13"/>
      <c r="B88" s="30"/>
      <c r="C88" s="9" t="s">
        <v>78</v>
      </c>
      <c r="D88" s="11"/>
      <c r="E88" s="7">
        <v>0</v>
      </c>
      <c r="F88" s="11"/>
      <c r="G88" s="7">
        <v>0</v>
      </c>
      <c r="H88" s="11"/>
      <c r="I88" s="7">
        <v>2</v>
      </c>
      <c r="J88" s="11"/>
      <c r="K88" s="7">
        <v>1</v>
      </c>
      <c r="L88" s="11"/>
      <c r="M88" s="7">
        <v>1</v>
      </c>
      <c r="N88" s="11"/>
      <c r="O88" s="7">
        <v>0</v>
      </c>
      <c r="P88" s="11"/>
      <c r="Q88" s="7">
        <v>0</v>
      </c>
      <c r="R88" s="11"/>
      <c r="S88" s="7">
        <v>0</v>
      </c>
      <c r="T88" s="16"/>
      <c r="U88" s="7">
        <v>4</v>
      </c>
    </row>
    <row r="89" spans="1:21" s="2" customFormat="1" ht="16.5">
      <c r="A89" s="10"/>
      <c r="B89" s="10"/>
      <c r="C89" s="9" t="s">
        <v>79</v>
      </c>
      <c r="D89" s="8"/>
      <c r="E89" s="7">
        <v>0</v>
      </c>
      <c r="F89" s="8"/>
      <c r="G89" s="7">
        <v>0</v>
      </c>
      <c r="H89" s="8"/>
      <c r="I89" s="7">
        <v>0</v>
      </c>
      <c r="J89" s="8"/>
      <c r="K89" s="7">
        <v>0</v>
      </c>
      <c r="L89" s="8"/>
      <c r="M89" s="7">
        <v>1</v>
      </c>
      <c r="N89" s="8"/>
      <c r="O89" s="7">
        <v>0</v>
      </c>
      <c r="P89" s="8"/>
      <c r="Q89" s="7">
        <v>0</v>
      </c>
      <c r="R89" s="8"/>
      <c r="S89" s="7">
        <v>0</v>
      </c>
      <c r="T89" s="8"/>
      <c r="U89" s="7">
        <v>1</v>
      </c>
    </row>
    <row r="90" spans="1:21" ht="16.5">
      <c r="A90" s="13"/>
      <c r="B90" s="30"/>
      <c r="C90" s="9" t="s">
        <v>81</v>
      </c>
      <c r="D90" s="11"/>
      <c r="E90" s="7">
        <v>0</v>
      </c>
      <c r="F90" s="11"/>
      <c r="G90" s="7">
        <v>0</v>
      </c>
      <c r="H90" s="11"/>
      <c r="I90" s="7">
        <v>0</v>
      </c>
      <c r="J90" s="11"/>
      <c r="K90" s="7">
        <v>0</v>
      </c>
      <c r="L90" s="11"/>
      <c r="M90" s="7">
        <v>1</v>
      </c>
      <c r="N90" s="11"/>
      <c r="O90" s="7">
        <v>0</v>
      </c>
      <c r="P90" s="11"/>
      <c r="Q90" s="7">
        <v>0</v>
      </c>
      <c r="R90" s="11"/>
      <c r="S90" s="7">
        <v>0</v>
      </c>
      <c r="T90" s="11"/>
      <c r="U90" s="7">
        <v>1</v>
      </c>
    </row>
    <row r="91" spans="1:21" ht="16.5">
      <c r="A91" s="6" t="s">
        <v>0</v>
      </c>
      <c r="B91" s="6"/>
      <c r="C91" s="6"/>
      <c r="D91" s="5">
        <f>D11+D48+D60+D63+D84</f>
        <v>2525</v>
      </c>
      <c r="E91" s="5"/>
      <c r="F91" s="5">
        <f>F11+F48+F60+F63+F84</f>
        <v>121</v>
      </c>
      <c r="G91" s="5"/>
      <c r="H91" s="5">
        <f>H11+H48+H60+H63+H84</f>
        <v>15853</v>
      </c>
      <c r="I91" s="5"/>
      <c r="J91" s="5">
        <f>J11+J48+J60+J63+J84</f>
        <v>2894</v>
      </c>
      <c r="K91" s="5"/>
      <c r="L91" s="5">
        <f>L11+L48+L60+L63+L84</f>
        <v>7421</v>
      </c>
      <c r="M91" s="5"/>
      <c r="N91" s="5">
        <f>N11+N48+N60+N63+N84</f>
        <v>0</v>
      </c>
      <c r="O91" s="5"/>
      <c r="P91" s="5">
        <f>P11+P48+P60+P63+P84</f>
        <v>0</v>
      </c>
      <c r="Q91" s="5"/>
      <c r="R91" s="5">
        <f>R11+R48+R60+R63+R84</f>
        <v>7</v>
      </c>
      <c r="S91" s="5"/>
      <c r="T91" s="5">
        <f>T11+T48+T60+T63+T84</f>
        <v>28821</v>
      </c>
      <c r="U91" s="4"/>
    </row>
  </sheetData>
  <mergeCells count="9">
    <mergeCell ref="P10:Q10"/>
    <mergeCell ref="R10:S10"/>
    <mergeCell ref="T10:U10"/>
    <mergeCell ref="D10:E10"/>
    <mergeCell ref="F10:G10"/>
    <mergeCell ref="H10:I10"/>
    <mergeCell ref="J10:K10"/>
    <mergeCell ref="L10:M10"/>
    <mergeCell ref="N10:O10"/>
  </mergeCells>
  <pageMargins left="0.27777777777777779" right="0.27777777777777779" top="0.27777777777777779" bottom="0.27777777777777779" header="0.5" footer="0.5"/>
  <pageSetup orientation="landscape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Issues raised in complaints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Sandy Yang</dc:creator>
  <cp:lastModifiedBy>Sandy Yang</cp:lastModifiedBy>
  <dcterms:created xsi:type="dcterms:W3CDTF">2022-09-13T19:03:41Z</dcterms:created>
  <dcterms:modified xsi:type="dcterms:W3CDTF">2023-10-12T15:09:02Z</dcterms:modified>
</cp:coreProperties>
</file>